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70" activeTab="1"/>
  </bookViews>
  <sheets>
    <sheet name="Pred upravou" sheetId="4" r:id="rId1"/>
    <sheet name="Po uprave" sheetId="5" r:id="rId2"/>
    <sheet name="Wrk-Pomocný hárok - NEMAZAT" sheetId="6" state="hidden" r:id="rId3"/>
    <sheet name="Hárok3" sheetId="3" state="hidden" r:id="rId4"/>
  </sheets>
  <definedNames>
    <definedName name="Výber">'Po uprave'!#REF!</definedName>
  </definedNames>
  <calcPr calcId="145621"/>
</workbook>
</file>

<file path=xl/calcChain.xml><?xml version="1.0" encoding="utf-8"?>
<calcChain xmlns="http://schemas.openxmlformats.org/spreadsheetml/2006/main">
  <c r="F9" i="5" l="1"/>
  <c r="F75" i="5" l="1"/>
  <c r="F65" i="5"/>
  <c r="F59" i="5"/>
  <c r="F52" i="5"/>
  <c r="F50" i="5" s="1"/>
  <c r="F47" i="5"/>
  <c r="F43" i="5"/>
  <c r="F37" i="5"/>
  <c r="F31" i="5"/>
  <c r="F16" i="5"/>
  <c r="F57" i="5" l="1"/>
  <c r="F55" i="5" s="1"/>
  <c r="F27" i="5"/>
  <c r="F22" i="5"/>
  <c r="F12" i="5" s="1"/>
  <c r="E6" i="5" s="1"/>
  <c r="E25" i="4" l="1"/>
  <c r="E19" i="4"/>
  <c r="E9" i="4"/>
  <c r="E48" i="4"/>
  <c r="E43" i="4"/>
  <c r="E37" i="4"/>
  <c r="E14" i="4"/>
</calcChain>
</file>

<file path=xl/sharedStrings.xml><?xml version="1.0" encoding="utf-8"?>
<sst xmlns="http://schemas.openxmlformats.org/spreadsheetml/2006/main" count="189" uniqueCount="78">
  <si>
    <t>Účtovné obdobie</t>
  </si>
  <si>
    <t>Riadok súvahy</t>
  </si>
  <si>
    <t>Hodnota zo súvahy</t>
  </si>
  <si>
    <t>Stav podniku</t>
  </si>
  <si>
    <t>Bežné obdobie</t>
  </si>
  <si>
    <t>Žiadateľ:</t>
  </si>
  <si>
    <t>Názov projektu:</t>
  </si>
  <si>
    <t>Rok</t>
  </si>
  <si>
    <t>vypracoval:</t>
  </si>
  <si>
    <t>dňa</t>
  </si>
  <si>
    <t>kontroloval:</t>
  </si>
  <si>
    <t>r.81 Základné imanie</t>
  </si>
  <si>
    <t>r.100 VH po zdanení</t>
  </si>
  <si>
    <t>r.80 Vlastné imanie</t>
  </si>
  <si>
    <t>r.101 Záväzky</t>
  </si>
  <si>
    <t>Bezprostredne predchádzajúce obdobie</t>
  </si>
  <si>
    <t>r.21 Odpisy a opr. položky</t>
  </si>
  <si>
    <t>r.39 Výnosové úroky</t>
  </si>
  <si>
    <t>r.49 Nákladové úroky</t>
  </si>
  <si>
    <t>r.56 VH pred zdanením</t>
  </si>
  <si>
    <t>r.12 Rozdiel príjmov a výdavkov</t>
  </si>
  <si>
    <t>r.21 Rozdiel majetku a záväzkov</t>
  </si>
  <si>
    <t>Riadok výkazu zistkov a strát</t>
  </si>
  <si>
    <t>A. Podniky účtujúce v sústave podvojného účtovníctva:</t>
  </si>
  <si>
    <t>B. Podniky účtujúce v sústave jednoduchého účtovníctva:</t>
  </si>
  <si>
    <t>a) Podnik, ktorý je MSP</t>
  </si>
  <si>
    <t>ii) Verejná obchodná spoločnosť, komanditná spoločnosť, fyzická osoba - podnikateľ</t>
  </si>
  <si>
    <t>b) Podnik, ktorý nie je MSP</t>
  </si>
  <si>
    <t>a) Fyzická osoba - podnikateľ</t>
  </si>
  <si>
    <t>Hodnota z výkazu ziskov a strát</t>
  </si>
  <si>
    <t>Riadok výkazu o príjmoch a výdavkoch, a výkazu o majetku a záväzkoch</t>
  </si>
  <si>
    <t>Hodnota z výkazu o prijmoch a výdavkoch, a výkazu o majetku a záväzkoch</t>
  </si>
  <si>
    <t xml:space="preserve"> a súčasne</t>
  </si>
  <si>
    <t>Kód projektu:</t>
  </si>
  <si>
    <t>r.32 VH minulých rokov</t>
  </si>
  <si>
    <t>r.26 Základné imanie</t>
  </si>
  <si>
    <t>r.33 VH po zdanení</t>
  </si>
  <si>
    <t>r.25 Vlastné imanie</t>
  </si>
  <si>
    <t>i) Spoločnosť s ručením obmedzeným, akciová spoločnosť, družstvo, pozemkové spoločenstvo, štátny podnik</t>
  </si>
  <si>
    <t xml:space="preserve">r.97 VH minulých rokov </t>
  </si>
  <si>
    <t>C. Podniky účtujúce ako mikro účtovná jednotka:</t>
  </si>
  <si>
    <t>účet 412 -  Emisné ážio ( aplikovateľné len pri akciových spoločnostiach, inak nevypĺnať)</t>
  </si>
  <si>
    <t xml:space="preserve">Hodnota zo súvahy/ stav  podľa účtovníctva </t>
  </si>
  <si>
    <t xml:space="preserve">Riadok súvahy/účet </t>
  </si>
  <si>
    <t>r.99 Neuhradená strata minulých rokov</t>
  </si>
  <si>
    <t>r.33 VH za účtovné obdobie po zdanení (vypĺnať, len  ak je strata v bežnom účtovnom období)</t>
  </si>
  <si>
    <t>účet 429 -  Neuhradená strata minulých rokov</t>
  </si>
  <si>
    <t>r.49 Nákladové úroky (v prípade, že nie sú, vyplniť 0)</t>
  </si>
  <si>
    <t>Áno</t>
  </si>
  <si>
    <t>Nie</t>
  </si>
  <si>
    <t xml:space="preserve">Vyhodnotenie </t>
  </si>
  <si>
    <t>r.100 VH za účtovné obdobie po zdanení (vypĺnať, len  ak je strata)</t>
  </si>
  <si>
    <t>Spĺňa žiadateľ kritéria zákona č. 7/2005 Z. z. o konkurze a reštrukturalizácii v znení neskorších predpisov?</t>
  </si>
  <si>
    <t xml:space="preserve"> </t>
  </si>
  <si>
    <t>Dod 20, písm. c) - všetci žiadatelia</t>
  </si>
  <si>
    <t>OK</t>
  </si>
  <si>
    <t>i) spoločnosť účtujúca ako malá, resp. veľká účtovná jednotka v sústave podvojného účtovníctva</t>
  </si>
  <si>
    <t>ii) spoločnosť účtujúca ako mikro účtovná jednotka v sústave podvojného účtovníctva</t>
  </si>
  <si>
    <t>Bod 20, písm. b) Usmernenia - verejná obchodná spoločnosť, komanditná spoločnosť, fyzická osoba – podnikateľ</t>
  </si>
  <si>
    <t>iii) fyzická osoba - podnikateľ účtujúca v systéme jednoduchého účtovníctva</t>
  </si>
  <si>
    <t>Dosiahol žiadateľ zisk v predchádzajúcom kalendárnom roku?</t>
  </si>
  <si>
    <t>i) žiadatelia účtujúci v systéme podvojného účtovníctva</t>
  </si>
  <si>
    <t>podnik nie je oprávnený na pomoc</t>
  </si>
  <si>
    <t>ii) FO – podnikateľ účtujúci v systéme jednoduchého účtovníctva</t>
  </si>
  <si>
    <t>Bod 20, písm. a) Usmernenia - spoločnosť s ručením obmedzeným, akciová spoločnosť, družstvo, štátny podnik, pozemkové spoločenstvo</t>
  </si>
  <si>
    <t>Bod 20 písm. d  Usmernenia - žiadateľ, ktorý nie je MSP</t>
  </si>
  <si>
    <t>Možno žiadateľa považovať za MSP, ktorý existuje menej ako tri roky?</t>
  </si>
  <si>
    <t>podnik v ťažkostiach</t>
  </si>
  <si>
    <t>iv) fyzická osoba - podnikateľ uplatňujúca výdavky paušálnym percentom z dosiahnutých príjmov</t>
  </si>
  <si>
    <t>Bol žiadateľ vyhodnotený ako podnik v ťažkostiach PPA, resp. riadiacim orgánom?</t>
  </si>
  <si>
    <t>Je žiadateľ považovaný za podnik v ťažkostich v zmysle bodov 20 a 24 Usmernenia?</t>
  </si>
  <si>
    <t>Pracovný hárok služiaci na podporu vzorcov uvedených v tabe Po uprave</t>
  </si>
  <si>
    <t xml:space="preserve">r.80 Vlastné imanie </t>
  </si>
  <si>
    <t xml:space="preserve">r.81 Základné imanie </t>
  </si>
  <si>
    <t>r.85 Emisné ážio ( aplikovateľné len pri akciových spoločnostiach, inak nevypĺnať)</t>
  </si>
  <si>
    <t xml:space="preserve">r.25 Vlastné imanie </t>
  </si>
  <si>
    <t xml:space="preserve">r.26 Základné imanie </t>
  </si>
  <si>
    <t>Možnosť uzamknutia a skrytia pred zverejnením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</si>
</sst>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i/>
      <sz val="11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</font>
    <font>
      <b/>
      <u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0" fillId="0" borderId="0"/>
  </cellStyleXfs>
  <cellXfs count="15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4" fontId="1" fillId="0" borderId="1" xfId="0" applyNumberFormat="1" applyFont="1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0" borderId="0" xfId="0" applyNumberFormat="1" applyFont="1" applyBorder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4" xfId="0" applyFont="1" applyBorder="1" applyProtection="1">
      <protection locked="0"/>
    </xf>
    <xf numFmtId="0" fontId="0" fillId="0" borderId="0" xfId="0" applyProtection="1">
      <protection locked="0"/>
    </xf>
    <xf numFmtId="14" fontId="5" fillId="0" borderId="4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left" vertical="center" indent="2"/>
    </xf>
    <xf numFmtId="0" fontId="2" fillId="3" borderId="0" xfId="0" applyFont="1" applyFill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 indent="1"/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 applyFill="1"/>
    <xf numFmtId="0" fontId="12" fillId="0" borderId="0" xfId="0" applyFont="1" applyProtection="1">
      <protection locked="0"/>
    </xf>
    <xf numFmtId="0" fontId="1" fillId="0" borderId="0" xfId="0" applyFont="1" applyFill="1" applyBorder="1" applyAlignment="1" applyProtection="1">
      <alignment wrapText="1"/>
    </xf>
    <xf numFmtId="0" fontId="12" fillId="0" borderId="0" xfId="0" applyFont="1" applyFill="1" applyProtection="1">
      <protection locked="0"/>
    </xf>
    <xf numFmtId="0" fontId="1" fillId="0" borderId="0" xfId="0" applyFont="1" applyFill="1" applyBorder="1" applyProtection="1"/>
    <xf numFmtId="0" fontId="1" fillId="0" borderId="1" xfId="0" applyFont="1" applyFill="1" applyBorder="1" applyProtection="1"/>
    <xf numFmtId="0" fontId="13" fillId="0" borderId="0" xfId="0" applyFont="1" applyFill="1" applyProtection="1">
      <protection locked="0"/>
    </xf>
    <xf numFmtId="0" fontId="1" fillId="0" borderId="1" xfId="0" quotePrefix="1" applyFont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 indent="2"/>
    </xf>
    <xf numFmtId="0" fontId="1" fillId="5" borderId="0" xfId="0" applyFont="1" applyFill="1" applyBorder="1" applyProtection="1"/>
    <xf numFmtId="0" fontId="2" fillId="5" borderId="6" xfId="0" applyFont="1" applyFill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center" vertical="center"/>
    </xf>
    <xf numFmtId="0" fontId="14" fillId="0" borderId="0" xfId="1"/>
    <xf numFmtId="0" fontId="2" fillId="5" borderId="0" xfId="0" applyFont="1" applyFill="1" applyBorder="1" applyAlignment="1" applyProtection="1">
      <alignment horizontal="left" indent="1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Protection="1"/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15" xfId="0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NumberFormat="1" applyFont="1" applyBorder="1" applyProtection="1">
      <protection locked="0"/>
    </xf>
    <xf numFmtId="0" fontId="2" fillId="5" borderId="17" xfId="0" applyFont="1" applyFill="1" applyBorder="1" applyAlignment="1" applyProtection="1">
      <alignment horizontal="left" indent="2"/>
    </xf>
    <xf numFmtId="0" fontId="1" fillId="0" borderId="18" xfId="0" applyFont="1" applyBorder="1" applyProtection="1">
      <protection locked="0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</xf>
    <xf numFmtId="0" fontId="1" fillId="0" borderId="25" xfId="0" applyFont="1" applyFill="1" applyBorder="1" applyProtection="1"/>
    <xf numFmtId="0" fontId="15" fillId="4" borderId="15" xfId="0" applyFont="1" applyFill="1" applyBorder="1" applyProtection="1"/>
    <xf numFmtId="0" fontId="2" fillId="5" borderId="17" xfId="0" applyFont="1" applyFill="1" applyBorder="1" applyAlignment="1" applyProtection="1">
      <alignment horizontal="left" inden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 wrapText="1"/>
    </xf>
    <xf numFmtId="0" fontId="1" fillId="0" borderId="28" xfId="0" applyFont="1" applyBorder="1" applyProtection="1"/>
    <xf numFmtId="4" fontId="1" fillId="6" borderId="25" xfId="0" applyNumberFormat="1" applyFont="1" applyFill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0" applyFont="1" applyFill="1" applyBorder="1" applyAlignment="1" applyProtection="1">
      <alignment vertical="center" wrapText="1"/>
    </xf>
    <xf numFmtId="4" fontId="1" fillId="0" borderId="0" xfId="0" applyNumberFormat="1" applyFont="1" applyFill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/>
    <xf numFmtId="3" fontId="1" fillId="6" borderId="1" xfId="0" applyNumberFormat="1" applyFont="1" applyFill="1" applyBorder="1" applyProtection="1">
      <protection locked="0"/>
    </xf>
    <xf numFmtId="3" fontId="1" fillId="6" borderId="25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5" fillId="0" borderId="30" xfId="0" applyFont="1" applyBorder="1" applyProtection="1">
      <protection locked="0"/>
    </xf>
    <xf numFmtId="4" fontId="1" fillId="6" borderId="12" xfId="0" applyNumberFormat="1" applyFont="1" applyFill="1" applyBorder="1" applyProtection="1">
      <protection locked="0"/>
    </xf>
    <xf numFmtId="4" fontId="1" fillId="6" borderId="5" xfId="0" applyNumberFormat="1" applyFont="1" applyFill="1" applyBorder="1" applyProtection="1">
      <protection locked="0"/>
    </xf>
    <xf numFmtId="4" fontId="1" fillId="6" borderId="31" xfId="0" applyNumberFormat="1" applyFont="1" applyFill="1" applyBorder="1" applyProtection="1">
      <protection locked="0"/>
    </xf>
    <xf numFmtId="0" fontId="2" fillId="2" borderId="32" xfId="0" applyFont="1" applyFill="1" applyBorder="1" applyAlignment="1" applyProtection="1">
      <alignment horizontal="left" vertical="center" wrapText="1"/>
    </xf>
    <xf numFmtId="0" fontId="2" fillId="2" borderId="36" xfId="0" applyFont="1" applyFill="1" applyBorder="1" applyAlignment="1" applyProtection="1">
      <alignment horizontal="left" vertical="center" wrapText="1"/>
    </xf>
    <xf numFmtId="0" fontId="2" fillId="2" borderId="38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8" fillId="6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20" fillId="0" borderId="0" xfId="1" applyFont="1"/>
    <xf numFmtId="0" fontId="20" fillId="4" borderId="0" xfId="1" applyFont="1" applyFill="1"/>
    <xf numFmtId="0" fontId="14" fillId="4" borderId="0" xfId="1" applyFill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3" fontId="1" fillId="6" borderId="33" xfId="0" applyNumberFormat="1" applyFont="1" applyFill="1" applyBorder="1" applyAlignment="1" applyProtection="1">
      <alignment horizontal="center"/>
      <protection locked="0"/>
    </xf>
    <xf numFmtId="3" fontId="1" fillId="6" borderId="34" xfId="0" applyNumberFormat="1" applyFont="1" applyFill="1" applyBorder="1" applyAlignment="1" applyProtection="1">
      <alignment horizontal="center"/>
      <protection locked="0"/>
    </xf>
    <xf numFmtId="3" fontId="1" fillId="6" borderId="35" xfId="0" applyNumberFormat="1" applyFont="1" applyFill="1" applyBorder="1" applyAlignment="1" applyProtection="1">
      <alignment horizontal="center"/>
      <protection locked="0"/>
    </xf>
    <xf numFmtId="3" fontId="1" fillId="6" borderId="7" xfId="0" applyNumberFormat="1" applyFont="1" applyFill="1" applyBorder="1" applyAlignment="1" applyProtection="1">
      <alignment horizontal="center"/>
      <protection locked="0"/>
    </xf>
    <xf numFmtId="3" fontId="1" fillId="6" borderId="8" xfId="0" applyNumberFormat="1" applyFont="1" applyFill="1" applyBorder="1" applyAlignment="1" applyProtection="1">
      <alignment horizontal="center"/>
      <protection locked="0"/>
    </xf>
    <xf numFmtId="3" fontId="1" fillId="6" borderId="37" xfId="0" applyNumberFormat="1" applyFont="1" applyFill="1" applyBorder="1" applyAlignment="1" applyProtection="1">
      <alignment horizontal="center"/>
      <protection locked="0"/>
    </xf>
    <xf numFmtId="3" fontId="1" fillId="6" borderId="39" xfId="0" applyNumberFormat="1" applyFont="1" applyFill="1" applyBorder="1" applyAlignment="1" applyProtection="1">
      <alignment horizontal="center"/>
      <protection locked="0"/>
    </xf>
    <xf numFmtId="3" fontId="1" fillId="6" borderId="40" xfId="0" applyNumberFormat="1" applyFont="1" applyFill="1" applyBorder="1" applyAlignment="1" applyProtection="1">
      <alignment horizontal="center"/>
      <protection locked="0"/>
    </xf>
    <xf numFmtId="3" fontId="1" fillId="6" borderId="41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16" fillId="8" borderId="12" xfId="0" applyFont="1" applyFill="1" applyBorder="1" applyAlignment="1" applyProtection="1">
      <alignment horizontal="center" vertical="center"/>
    </xf>
    <xf numFmtId="0" fontId="16" fillId="8" borderId="13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8" fillId="0" borderId="21" xfId="0" quotePrefix="1" applyNumberFormat="1" applyFont="1" applyBorder="1" applyAlignment="1" applyProtection="1">
      <alignment horizontal="center" vertical="center" wrapText="1"/>
    </xf>
    <xf numFmtId="0" fontId="8" fillId="0" borderId="22" xfId="0" applyNumberFormat="1" applyFont="1" applyBorder="1" applyAlignment="1" applyProtection="1">
      <alignment horizontal="center" vertical="center" wrapText="1"/>
    </xf>
    <xf numFmtId="0" fontId="8" fillId="0" borderId="23" xfId="0" applyNumberFormat="1" applyFont="1" applyBorder="1" applyAlignment="1" applyProtection="1">
      <alignment horizontal="center" vertical="center" wrapText="1"/>
    </xf>
    <xf numFmtId="0" fontId="8" fillId="0" borderId="21" xfId="0" applyNumberFormat="1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/>
    </xf>
  </cellXfs>
  <cellStyles count="3">
    <cellStyle name="Normal 2" xfId="1"/>
    <cellStyle name="Normal 3 4" xfId="2"/>
    <cellStyle name="Normálna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5" zoomScale="118" zoomScaleNormal="118" workbookViewId="0">
      <selection activeCell="B56" sqref="B56"/>
    </sheetView>
  </sheetViews>
  <sheetFormatPr defaultColWidth="9.140625" defaultRowHeight="12.75" x14ac:dyDescent="0.2"/>
  <cols>
    <col min="1" max="1" width="15.5703125" style="1" customWidth="1"/>
    <col min="2" max="2" width="27.7109375" style="1" customWidth="1"/>
    <col min="3" max="3" width="28.28515625" style="1" bestFit="1" customWidth="1"/>
    <col min="4" max="4" width="18.85546875" style="1" customWidth="1"/>
    <col min="5" max="5" width="19.85546875" style="1" customWidth="1"/>
    <col min="6" max="6" width="18.85546875" style="88" customWidth="1"/>
    <col min="7" max="16384" width="9.140625" style="1"/>
  </cols>
  <sheetData>
    <row r="1" spans="1:6" s="11" customFormat="1" ht="15" customHeight="1" x14ac:dyDescent="0.25">
      <c r="A1" s="13" t="s">
        <v>5</v>
      </c>
      <c r="B1" s="124"/>
      <c r="C1" s="124"/>
      <c r="D1" s="124"/>
      <c r="E1" s="124"/>
      <c r="F1" s="45"/>
    </row>
    <row r="2" spans="1:6" s="11" customFormat="1" ht="15" customHeight="1" x14ac:dyDescent="0.25">
      <c r="A2" s="13" t="s">
        <v>6</v>
      </c>
      <c r="B2" s="124"/>
      <c r="C2" s="124"/>
      <c r="D2" s="124"/>
      <c r="E2" s="124"/>
      <c r="F2" s="45"/>
    </row>
    <row r="3" spans="1:6" s="11" customFormat="1" ht="15" customHeight="1" x14ac:dyDescent="0.25">
      <c r="A3" s="13" t="s">
        <v>33</v>
      </c>
      <c r="B3" s="124"/>
      <c r="C3" s="124"/>
      <c r="D3" s="124"/>
      <c r="E3" s="124"/>
      <c r="F3" s="45"/>
    </row>
    <row r="4" spans="1:6" s="11" customFormat="1" ht="15" customHeight="1" x14ac:dyDescent="0.25">
      <c r="A4" s="10"/>
      <c r="B4" s="12"/>
      <c r="F4" s="45"/>
    </row>
    <row r="5" spans="1:6" x14ac:dyDescent="0.2">
      <c r="A5" s="2" t="s">
        <v>23</v>
      </c>
      <c r="B5" s="16"/>
      <c r="C5" s="16"/>
    </row>
    <row r="6" spans="1:6" x14ac:dyDescent="0.2">
      <c r="A6" s="28" t="s">
        <v>25</v>
      </c>
    </row>
    <row r="7" spans="1:6" x14ac:dyDescent="0.2">
      <c r="A7" s="26" t="s">
        <v>38</v>
      </c>
      <c r="B7" s="16"/>
      <c r="C7" s="16"/>
      <c r="F7" s="94"/>
    </row>
    <row r="8" spans="1:6" x14ac:dyDescent="0.2">
      <c r="A8" s="3" t="s">
        <v>7</v>
      </c>
      <c r="B8" s="3" t="s">
        <v>0</v>
      </c>
      <c r="C8" s="3" t="s">
        <v>1</v>
      </c>
      <c r="D8" s="3" t="s">
        <v>2</v>
      </c>
      <c r="E8" s="3" t="s">
        <v>3</v>
      </c>
    </row>
    <row r="9" spans="1:6" ht="15" customHeight="1" x14ac:dyDescent="0.2">
      <c r="A9" s="116"/>
      <c r="B9" s="117" t="s">
        <v>4</v>
      </c>
      <c r="C9" s="4" t="s">
        <v>39</v>
      </c>
      <c r="D9" s="5"/>
      <c r="E9" s="118" t="str">
        <f>IF(D9&gt;0,"OK",IF(ABS(D9)&gt;(0.5*D10),"podnik v ťažkostiach","OK"))</f>
        <v>OK</v>
      </c>
    </row>
    <row r="10" spans="1:6" ht="15" customHeight="1" x14ac:dyDescent="0.2">
      <c r="A10" s="116"/>
      <c r="B10" s="117"/>
      <c r="C10" s="4" t="s">
        <v>11</v>
      </c>
      <c r="D10" s="5"/>
      <c r="E10" s="119"/>
    </row>
    <row r="11" spans="1:6" ht="15" customHeight="1" x14ac:dyDescent="0.2">
      <c r="A11" s="6"/>
      <c r="B11" s="6"/>
      <c r="C11" s="7"/>
      <c r="D11" s="8"/>
      <c r="E11" s="14"/>
    </row>
    <row r="12" spans="1:6" ht="15" customHeight="1" x14ac:dyDescent="0.2">
      <c r="A12" s="27" t="s">
        <v>26</v>
      </c>
      <c r="B12" s="2"/>
      <c r="C12" s="17"/>
      <c r="D12" s="8"/>
      <c r="E12" s="14"/>
    </row>
    <row r="13" spans="1:6" x14ac:dyDescent="0.2">
      <c r="A13" s="3" t="s">
        <v>7</v>
      </c>
      <c r="B13" s="3" t="s">
        <v>0</v>
      </c>
      <c r="C13" s="3" t="s">
        <v>1</v>
      </c>
      <c r="D13" s="3" t="s">
        <v>2</v>
      </c>
      <c r="E13" s="3" t="s">
        <v>3</v>
      </c>
    </row>
    <row r="14" spans="1:6" x14ac:dyDescent="0.2">
      <c r="A14" s="116"/>
      <c r="B14" s="117" t="s">
        <v>4</v>
      </c>
      <c r="C14" s="4" t="s">
        <v>12</v>
      </c>
      <c r="D14" s="5"/>
      <c r="E14" s="118" t="str">
        <f>IF(D14&gt;0,"OK",IF(ABS(D14)&gt;(0.5*D15),"podnik v ťažkostiach","OK"))</f>
        <v>OK</v>
      </c>
      <c r="F14" s="39"/>
    </row>
    <row r="15" spans="1:6" x14ac:dyDescent="0.2">
      <c r="A15" s="116"/>
      <c r="B15" s="117"/>
      <c r="C15" s="4" t="s">
        <v>13</v>
      </c>
      <c r="D15" s="5"/>
      <c r="E15" s="119"/>
    </row>
    <row r="16" spans="1:6" ht="15" customHeight="1" x14ac:dyDescent="0.2">
      <c r="A16" s="6"/>
      <c r="B16" s="6"/>
      <c r="C16" s="7"/>
      <c r="D16" s="8"/>
      <c r="E16" s="14"/>
    </row>
    <row r="17" spans="1:5" ht="12.75" customHeight="1" x14ac:dyDescent="0.2">
      <c r="A17" s="29" t="s">
        <v>27</v>
      </c>
    </row>
    <row r="18" spans="1:5" x14ac:dyDescent="0.2">
      <c r="A18" s="3" t="s">
        <v>7</v>
      </c>
      <c r="B18" s="3" t="s">
        <v>0</v>
      </c>
      <c r="C18" s="3" t="s">
        <v>1</v>
      </c>
      <c r="D18" s="3" t="s">
        <v>2</v>
      </c>
      <c r="E18" s="3" t="s">
        <v>3</v>
      </c>
    </row>
    <row r="19" spans="1:5" ht="12.75" customHeight="1" x14ac:dyDescent="0.2">
      <c r="A19" s="116"/>
      <c r="B19" s="117" t="s">
        <v>4</v>
      </c>
      <c r="C19" s="4" t="s">
        <v>13</v>
      </c>
      <c r="D19" s="5"/>
      <c r="E19" s="121" t="e">
        <f>IF(AND(D20/D19&gt;7.5,D22/D21&gt;7.5),"podnik v ťažkostiach","OK")</f>
        <v>#DIV/0!</v>
      </c>
    </row>
    <row r="20" spans="1:5" ht="12.75" customHeight="1" x14ac:dyDescent="0.2">
      <c r="A20" s="120"/>
      <c r="B20" s="117"/>
      <c r="C20" s="4" t="s">
        <v>14</v>
      </c>
      <c r="D20" s="5"/>
      <c r="E20" s="122"/>
    </row>
    <row r="21" spans="1:5" ht="12.75" customHeight="1" x14ac:dyDescent="0.2">
      <c r="A21" s="116"/>
      <c r="B21" s="117" t="s">
        <v>15</v>
      </c>
      <c r="C21" s="4" t="s">
        <v>13</v>
      </c>
      <c r="D21" s="5"/>
      <c r="E21" s="122"/>
    </row>
    <row r="22" spans="1:5" ht="12.75" customHeight="1" x14ac:dyDescent="0.2">
      <c r="A22" s="120"/>
      <c r="B22" s="117"/>
      <c r="C22" s="4" t="s">
        <v>14</v>
      </c>
      <c r="D22" s="5"/>
      <c r="E22" s="123"/>
    </row>
    <row r="23" spans="1:5" ht="12.75" customHeight="1" x14ac:dyDescent="0.2">
      <c r="A23" s="30" t="s">
        <v>32</v>
      </c>
    </row>
    <row r="24" spans="1:5" ht="25.5" x14ac:dyDescent="0.2">
      <c r="A24" s="3" t="s">
        <v>7</v>
      </c>
      <c r="B24" s="3" t="s">
        <v>0</v>
      </c>
      <c r="C24" s="3" t="s">
        <v>22</v>
      </c>
      <c r="D24" s="3" t="s">
        <v>29</v>
      </c>
      <c r="E24" s="3" t="s">
        <v>3</v>
      </c>
    </row>
    <row r="25" spans="1:5" ht="12.75" customHeight="1" x14ac:dyDescent="0.2">
      <c r="A25" s="116"/>
      <c r="B25" s="117" t="s">
        <v>4</v>
      </c>
      <c r="C25" s="4" t="s">
        <v>16</v>
      </c>
      <c r="D25" s="5"/>
      <c r="E25" s="121" t="e">
        <f>IF(AND((D28+D27-D26+D25)/((D28+D27-D26)/D27)&lt;1,(D32+D31-D30+D29)/((D32+D31-D30)/D31)&lt;1),"podnik v ťažkostiach","OK")</f>
        <v>#DIV/0!</v>
      </c>
    </row>
    <row r="26" spans="1:5" ht="12.75" customHeight="1" x14ac:dyDescent="0.2">
      <c r="A26" s="120"/>
      <c r="B26" s="117"/>
      <c r="C26" s="4" t="s">
        <v>17</v>
      </c>
      <c r="D26" s="5"/>
      <c r="E26" s="122"/>
    </row>
    <row r="27" spans="1:5" ht="12.75" customHeight="1" x14ac:dyDescent="0.2">
      <c r="A27" s="120"/>
      <c r="B27" s="117"/>
      <c r="C27" s="4" t="s">
        <v>18</v>
      </c>
      <c r="D27" s="5"/>
      <c r="E27" s="122"/>
    </row>
    <row r="28" spans="1:5" ht="12.75" customHeight="1" x14ac:dyDescent="0.2">
      <c r="A28" s="120"/>
      <c r="B28" s="117"/>
      <c r="C28" s="4" t="s">
        <v>19</v>
      </c>
      <c r="D28" s="5"/>
      <c r="E28" s="122"/>
    </row>
    <row r="29" spans="1:5" ht="12.75" customHeight="1" x14ac:dyDescent="0.2">
      <c r="A29" s="116"/>
      <c r="B29" s="117" t="s">
        <v>15</v>
      </c>
      <c r="C29" s="4" t="s">
        <v>16</v>
      </c>
      <c r="D29" s="5"/>
      <c r="E29" s="122"/>
    </row>
    <row r="30" spans="1:5" ht="12.75" customHeight="1" x14ac:dyDescent="0.2">
      <c r="A30" s="120"/>
      <c r="B30" s="117"/>
      <c r="C30" s="4" t="s">
        <v>17</v>
      </c>
      <c r="D30" s="5"/>
      <c r="E30" s="122"/>
    </row>
    <row r="31" spans="1:5" ht="12.75" customHeight="1" x14ac:dyDescent="0.2">
      <c r="A31" s="120"/>
      <c r="B31" s="117"/>
      <c r="C31" s="4" t="s">
        <v>18</v>
      </c>
      <c r="D31" s="5"/>
      <c r="E31" s="122"/>
    </row>
    <row r="32" spans="1:5" ht="12.75" customHeight="1" x14ac:dyDescent="0.2">
      <c r="A32" s="120"/>
      <c r="B32" s="117"/>
      <c r="C32" s="4" t="s">
        <v>19</v>
      </c>
      <c r="D32" s="5"/>
      <c r="E32" s="123"/>
    </row>
    <row r="33" spans="1:6" ht="12.75" customHeight="1" x14ac:dyDescent="0.2"/>
    <row r="34" spans="1:6" ht="15" customHeight="1" x14ac:dyDescent="0.2">
      <c r="A34" s="9" t="s">
        <v>24</v>
      </c>
      <c r="B34" s="16"/>
      <c r="C34" s="17"/>
      <c r="D34" s="8"/>
      <c r="E34" s="14"/>
    </row>
    <row r="35" spans="1:6" ht="15" customHeight="1" x14ac:dyDescent="0.2">
      <c r="A35" s="25" t="s">
        <v>28</v>
      </c>
      <c r="B35" s="16"/>
      <c r="C35" s="16"/>
      <c r="E35" s="15"/>
    </row>
    <row r="36" spans="1:6" ht="63.75" x14ac:dyDescent="0.2">
      <c r="A36" s="3" t="s">
        <v>7</v>
      </c>
      <c r="B36" s="3" t="s">
        <v>0</v>
      </c>
      <c r="C36" s="3" t="s">
        <v>30</v>
      </c>
      <c r="D36" s="3" t="s">
        <v>31</v>
      </c>
      <c r="E36" s="3" t="s">
        <v>3</v>
      </c>
    </row>
    <row r="37" spans="1:6" x14ac:dyDescent="0.2">
      <c r="A37" s="116"/>
      <c r="B37" s="117" t="s">
        <v>4</v>
      </c>
      <c r="C37" s="4" t="s">
        <v>20</v>
      </c>
      <c r="D37" s="5"/>
      <c r="E37" s="118" t="str">
        <f>IF(D37&gt;0,"OK",IF(ABS(D37)&gt;(0.5*D38),"podnik v ťažkostiach","OK"))</f>
        <v>OK</v>
      </c>
    </row>
    <row r="38" spans="1:6" x14ac:dyDescent="0.2">
      <c r="A38" s="116"/>
      <c r="B38" s="117"/>
      <c r="C38" s="4" t="s">
        <v>21</v>
      </c>
      <c r="D38" s="5"/>
      <c r="E38" s="119"/>
    </row>
    <row r="39" spans="1:6" ht="12.75" customHeight="1" x14ac:dyDescent="0.2"/>
    <row r="40" spans="1:6" ht="12.75" customHeight="1" x14ac:dyDescent="0.2">
      <c r="A40" s="31" t="s">
        <v>40</v>
      </c>
    </row>
    <row r="41" spans="1:6" ht="12.75" customHeight="1" x14ac:dyDescent="0.2">
      <c r="A41" s="26" t="s">
        <v>38</v>
      </c>
      <c r="B41" s="16"/>
      <c r="C41" s="16"/>
    </row>
    <row r="42" spans="1:6" ht="12.75" customHeight="1" x14ac:dyDescent="0.2">
      <c r="A42" s="3" t="s">
        <v>7</v>
      </c>
      <c r="B42" s="3" t="s">
        <v>0</v>
      </c>
      <c r="C42" s="3" t="s">
        <v>1</v>
      </c>
      <c r="D42" s="3" t="s">
        <v>2</v>
      </c>
      <c r="E42" s="3" t="s">
        <v>3</v>
      </c>
    </row>
    <row r="43" spans="1:6" ht="12.75" customHeight="1" x14ac:dyDescent="0.2">
      <c r="A43" s="116"/>
      <c r="B43" s="117" t="s">
        <v>4</v>
      </c>
      <c r="C43" s="4" t="s">
        <v>34</v>
      </c>
      <c r="D43" s="5"/>
      <c r="E43" s="118" t="str">
        <f>IF(D43&gt;0,"OK",IF(ABS(D43)&gt;(0.5*D44),"podnik v ťažkostiach","OK"))</f>
        <v>OK</v>
      </c>
    </row>
    <row r="44" spans="1:6" ht="12.75" customHeight="1" x14ac:dyDescent="0.2">
      <c r="A44" s="116"/>
      <c r="B44" s="117"/>
      <c r="C44" s="4" t="s">
        <v>35</v>
      </c>
      <c r="D44" s="5"/>
      <c r="E44" s="119"/>
    </row>
    <row r="45" spans="1:6" ht="12.75" customHeight="1" x14ac:dyDescent="0.2">
      <c r="A45" s="32"/>
      <c r="B45" s="33"/>
      <c r="C45" s="17"/>
      <c r="D45" s="8"/>
      <c r="E45" s="34"/>
    </row>
    <row r="46" spans="1:6" ht="12.75" customHeight="1" x14ac:dyDescent="0.2">
      <c r="A46" s="27" t="s">
        <v>26</v>
      </c>
      <c r="B46" s="2"/>
      <c r="C46" s="17"/>
      <c r="D46" s="8"/>
      <c r="E46" s="14"/>
    </row>
    <row r="47" spans="1:6" ht="12.75" customHeight="1" x14ac:dyDescent="0.2">
      <c r="A47" s="3" t="s">
        <v>7</v>
      </c>
      <c r="B47" s="3" t="s">
        <v>0</v>
      </c>
      <c r="C47" s="3" t="s">
        <v>1</v>
      </c>
      <c r="D47" s="3" t="s">
        <v>2</v>
      </c>
      <c r="E47" s="3" t="s">
        <v>3</v>
      </c>
      <c r="F47" s="37"/>
    </row>
    <row r="48" spans="1:6" ht="12.75" customHeight="1" x14ac:dyDescent="0.25">
      <c r="A48" s="116"/>
      <c r="B48" s="117" t="s">
        <v>4</v>
      </c>
      <c r="C48" s="4" t="s">
        <v>36</v>
      </c>
      <c r="D48" s="5"/>
      <c r="E48" s="118" t="str">
        <f>IF(D48&gt;0,"OK",IF(ABS(D48)&gt;(0.5*D49),"podnik v ťažkostiach","OK"))</f>
        <v>OK</v>
      </c>
      <c r="F48" s="95"/>
    </row>
    <row r="49" spans="1:5" ht="12.75" customHeight="1" x14ac:dyDescent="0.2">
      <c r="A49" s="116"/>
      <c r="B49" s="117"/>
      <c r="C49" s="4" t="s">
        <v>37</v>
      </c>
      <c r="D49" s="5"/>
      <c r="E49" s="119"/>
    </row>
    <row r="50" spans="1:5" ht="12.75" customHeight="1" x14ac:dyDescent="0.2"/>
    <row r="51" spans="1:5" ht="12.75" customHeight="1" thickBot="1" x14ac:dyDescent="0.25"/>
    <row r="52" spans="1:5" ht="13.5" thickBot="1" x14ac:dyDescent="0.25">
      <c r="A52" s="18" t="s">
        <v>8</v>
      </c>
      <c r="B52" s="24"/>
    </row>
    <row r="53" spans="1:5" ht="15" customHeight="1" thickBot="1" x14ac:dyDescent="0.25">
      <c r="A53" s="19" t="s">
        <v>9</v>
      </c>
      <c r="B53" s="23"/>
    </row>
    <row r="54" spans="1:5" ht="15" customHeight="1" thickBot="1" x14ac:dyDescent="0.3">
      <c r="A54" s="20"/>
      <c r="B54" s="22"/>
    </row>
    <row r="55" spans="1:5" ht="15" customHeight="1" thickBot="1" x14ac:dyDescent="0.25">
      <c r="A55" s="19" t="s">
        <v>10</v>
      </c>
      <c r="B55" s="24"/>
    </row>
    <row r="56" spans="1:5" ht="15" customHeight="1" thickBot="1" x14ac:dyDescent="0.25">
      <c r="A56" s="19" t="s">
        <v>9</v>
      </c>
      <c r="B56" s="21"/>
    </row>
  </sheetData>
  <sheetProtection algorithmName="SHA-512" hashValue="d/vvz4L6SnPqqjlAQEY9FVnL0xhsZnkkZmof+DQ72HMFU4Pq8sglBSileMr15eE+IRFGX85SpGP8/7T8WFPLdw==" saltValue="TT8nO3hr9zz53jgHpf4Quw==" spinCount="100000" sheet="1" objects="1" scenarios="1" selectLockedCells="1"/>
  <mergeCells count="28">
    <mergeCell ref="B1:E1"/>
    <mergeCell ref="B2:E2"/>
    <mergeCell ref="B3:E3"/>
    <mergeCell ref="A9:A10"/>
    <mergeCell ref="B9:B10"/>
    <mergeCell ref="E9:E10"/>
    <mergeCell ref="A14:A15"/>
    <mergeCell ref="B14:B15"/>
    <mergeCell ref="E14:E15"/>
    <mergeCell ref="A19:A20"/>
    <mergeCell ref="B19:B20"/>
    <mergeCell ref="E19:E22"/>
    <mergeCell ref="A21:A22"/>
    <mergeCell ref="B21:B22"/>
    <mergeCell ref="A25:A28"/>
    <mergeCell ref="B25:B28"/>
    <mergeCell ref="E25:E32"/>
    <mergeCell ref="A29:A32"/>
    <mergeCell ref="B29:B32"/>
    <mergeCell ref="A48:A49"/>
    <mergeCell ref="B48:B49"/>
    <mergeCell ref="E48:E49"/>
    <mergeCell ref="A37:A38"/>
    <mergeCell ref="B37:B38"/>
    <mergeCell ref="E37:E38"/>
    <mergeCell ref="A43:A44"/>
    <mergeCell ref="B43:B44"/>
    <mergeCell ref="E43:E44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&amp;LPosúdenie podniku v ťažkostiach&amp;R&amp;D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IW82"/>
  <sheetViews>
    <sheetView tabSelected="1" workbookViewId="0">
      <selection activeCell="B12" sqref="B12:E12"/>
    </sheetView>
  </sheetViews>
  <sheetFormatPr defaultColWidth="9.140625" defaultRowHeight="12.75" x14ac:dyDescent="0.2"/>
  <cols>
    <col min="1" max="1" width="1.28515625" style="1" customWidth="1"/>
    <col min="2" max="2" width="15.5703125" style="1" customWidth="1"/>
    <col min="3" max="3" width="21.140625" style="1" customWidth="1"/>
    <col min="4" max="4" width="78" style="1" customWidth="1"/>
    <col min="5" max="5" width="37.42578125" style="1" customWidth="1"/>
    <col min="6" max="6" width="19.85546875" style="1" customWidth="1"/>
    <col min="7" max="7" width="18.85546875" style="1" customWidth="1"/>
    <col min="8" max="16384" width="9.140625" style="1"/>
  </cols>
  <sheetData>
    <row r="1" spans="2:257" ht="7.5" customHeight="1" thickBot="1" x14ac:dyDescent="0.25"/>
    <row r="2" spans="2:257" s="11" customFormat="1" ht="15" customHeight="1" x14ac:dyDescent="0.2">
      <c r="B2" s="105" t="s">
        <v>5</v>
      </c>
      <c r="C2" s="125"/>
      <c r="D2" s="126"/>
      <c r="E2" s="126"/>
      <c r="F2" s="127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</row>
    <row r="3" spans="2:257" s="11" customFormat="1" ht="15" customHeight="1" x14ac:dyDescent="0.2">
      <c r="B3" s="106" t="s">
        <v>6</v>
      </c>
      <c r="C3" s="128"/>
      <c r="D3" s="129"/>
      <c r="E3" s="129"/>
      <c r="F3" s="130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</row>
    <row r="4" spans="2:257" s="11" customFormat="1" ht="15" customHeight="1" thickBot="1" x14ac:dyDescent="0.25">
      <c r="B4" s="107" t="s">
        <v>33</v>
      </c>
      <c r="C4" s="131"/>
      <c r="D4" s="132"/>
      <c r="E4" s="132"/>
      <c r="F4" s="13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</row>
    <row r="5" spans="2:257" s="45" customFormat="1" ht="15" customHeight="1" thickBot="1" x14ac:dyDescent="0.3">
      <c r="B5" s="43"/>
      <c r="C5" s="44"/>
      <c r="D5" s="44"/>
      <c r="E5" s="44"/>
      <c r="F5" s="44"/>
    </row>
    <row r="6" spans="2:257" s="45" customFormat="1" ht="30.75" customHeight="1" thickBot="1" x14ac:dyDescent="0.3">
      <c r="C6" s="138" t="s">
        <v>70</v>
      </c>
      <c r="D6" s="139"/>
      <c r="E6" s="55" t="str">
        <f>IF(AND(F12="",F27="",F50="",F55=""),"",IF(AND(F9="Áno",F50="OK"),"NIE",IF(OR(F12="podnik v ťažkostiach",F27="podnik v ťažkostiach",F50="podnik v ťažkostiach",F55="podnik v ťažkostiach"),"ÁNO","NIE")))</f>
        <v/>
      </c>
      <c r="F6" s="44" t="s">
        <v>53</v>
      </c>
    </row>
    <row r="7" spans="2:257" s="45" customFormat="1" ht="15" customHeight="1" x14ac:dyDescent="0.25">
      <c r="B7" s="43"/>
      <c r="C7" s="44"/>
      <c r="D7" s="44"/>
      <c r="E7" s="44"/>
      <c r="F7" s="44"/>
    </row>
    <row r="8" spans="2:257" s="45" customFormat="1" ht="15" customHeight="1" thickBot="1" x14ac:dyDescent="0.3">
      <c r="B8" s="47"/>
      <c r="C8" s="46"/>
      <c r="D8" s="44"/>
      <c r="E8" s="44"/>
      <c r="F8" s="44"/>
    </row>
    <row r="9" spans="2:257" s="45" customFormat="1" ht="15" customHeight="1" thickBot="1" x14ac:dyDescent="0.3">
      <c r="B9" s="108" t="s">
        <v>66</v>
      </c>
      <c r="C9" s="109"/>
      <c r="D9" s="110"/>
      <c r="E9" s="111"/>
      <c r="F9" s="112" t="str">
        <f>IF(E9="","",E9)</f>
        <v/>
      </c>
    </row>
    <row r="10" spans="2:257" s="45" customFormat="1" ht="15" customHeight="1" x14ac:dyDescent="0.25">
      <c r="B10" s="57"/>
      <c r="C10" s="58"/>
      <c r="D10" s="44"/>
      <c r="E10" s="93"/>
      <c r="F10" s="59"/>
    </row>
    <row r="11" spans="2:257" s="45" customFormat="1" ht="15" customHeight="1" thickBot="1" x14ac:dyDescent="0.3">
      <c r="B11" s="44"/>
      <c r="C11" s="44"/>
      <c r="D11" s="44"/>
      <c r="E11" s="44"/>
      <c r="F11" s="44"/>
    </row>
    <row r="12" spans="2:257" s="11" customFormat="1" ht="15" customHeight="1" thickTop="1" x14ac:dyDescent="0.25">
      <c r="B12" s="60" t="s">
        <v>64</v>
      </c>
      <c r="C12" s="61"/>
      <c r="D12" s="62"/>
      <c r="E12" s="62"/>
      <c r="F12" s="63" t="str">
        <f>IF(AND(F16="",F22=""),"",IF(OR(F16="podnik v ťažkostiach",F22="podnik v ťažkostiach"),"podnik v ťažkostiach","OK"))</f>
        <v/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</row>
    <row r="13" spans="2:257" s="56" customFormat="1" x14ac:dyDescent="0.2">
      <c r="B13" s="64"/>
      <c r="C13" s="6"/>
      <c r="D13" s="7"/>
      <c r="E13" s="8"/>
      <c r="F13" s="65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48"/>
      <c r="U13" s="89"/>
      <c r="V13" s="90"/>
      <c r="W13" s="91"/>
      <c r="X13" s="39"/>
      <c r="Y13" s="48"/>
      <c r="Z13" s="89"/>
      <c r="AA13" s="90"/>
      <c r="AB13" s="91"/>
      <c r="AC13" s="39"/>
      <c r="AD13" s="48"/>
      <c r="AE13" s="89"/>
      <c r="AF13" s="90"/>
      <c r="AG13" s="91"/>
      <c r="AH13" s="39"/>
      <c r="AI13" s="48"/>
      <c r="AJ13" s="89"/>
      <c r="AK13" s="90"/>
      <c r="AL13" s="91"/>
      <c r="AM13" s="39"/>
      <c r="AN13" s="48"/>
      <c r="AO13" s="89"/>
      <c r="AP13" s="90"/>
      <c r="AQ13" s="91"/>
      <c r="AR13" s="39"/>
      <c r="AS13" s="48"/>
      <c r="AT13" s="89"/>
      <c r="AU13" s="90"/>
      <c r="AV13" s="91"/>
      <c r="AW13" s="39"/>
      <c r="AX13" s="48"/>
      <c r="AY13" s="89"/>
      <c r="AZ13" s="90"/>
      <c r="BA13" s="91"/>
      <c r="BB13" s="39"/>
      <c r="BC13" s="48"/>
      <c r="BD13" s="89"/>
      <c r="BE13" s="90"/>
      <c r="BF13" s="91"/>
      <c r="BG13" s="39"/>
      <c r="BH13" s="48"/>
      <c r="BI13" s="89"/>
      <c r="BJ13" s="90"/>
      <c r="BK13" s="91"/>
      <c r="BL13" s="39"/>
      <c r="BM13" s="48"/>
      <c r="BN13" s="89"/>
      <c r="BO13" s="90"/>
      <c r="BP13" s="91"/>
      <c r="BQ13" s="39"/>
      <c r="BR13" s="48"/>
      <c r="BS13" s="89"/>
      <c r="BT13" s="90"/>
      <c r="BU13" s="91"/>
      <c r="BV13" s="39"/>
      <c r="BW13" s="48"/>
      <c r="BX13" s="89"/>
      <c r="BY13" s="90"/>
      <c r="BZ13" s="91"/>
      <c r="CA13" s="39"/>
      <c r="CB13" s="48"/>
      <c r="CC13" s="89"/>
      <c r="CD13" s="90"/>
      <c r="CE13" s="91"/>
      <c r="CF13" s="39"/>
      <c r="CG13" s="48"/>
      <c r="CH13" s="89"/>
      <c r="CI13" s="90"/>
      <c r="CJ13" s="91"/>
      <c r="CK13" s="39"/>
      <c r="CL13" s="48"/>
      <c r="CM13" s="89"/>
      <c r="CN13" s="90"/>
      <c r="CO13" s="91"/>
      <c r="CP13" s="39"/>
      <c r="CQ13" s="48"/>
      <c r="CR13" s="89"/>
      <c r="CS13" s="90"/>
      <c r="CT13" s="91"/>
      <c r="CU13" s="39"/>
      <c r="CV13" s="48"/>
      <c r="CW13" s="89"/>
      <c r="CX13" s="90"/>
      <c r="CY13" s="91"/>
      <c r="CZ13" s="39"/>
      <c r="DA13" s="48"/>
      <c r="DB13" s="89"/>
      <c r="DC13" s="90"/>
      <c r="DD13" s="91"/>
      <c r="DE13" s="39"/>
      <c r="DF13" s="48"/>
      <c r="DG13" s="89"/>
      <c r="DH13" s="90"/>
      <c r="DI13" s="91"/>
      <c r="DJ13" s="39"/>
      <c r="DK13" s="48"/>
      <c r="DL13" s="89"/>
      <c r="DM13" s="90"/>
      <c r="DN13" s="91"/>
      <c r="DO13" s="39"/>
      <c r="DP13" s="48"/>
      <c r="DQ13" s="89"/>
      <c r="DR13" s="90"/>
      <c r="DS13" s="91"/>
      <c r="DT13" s="39"/>
      <c r="DU13" s="48"/>
      <c r="DV13" s="89"/>
      <c r="DW13" s="90"/>
      <c r="DX13" s="91"/>
      <c r="DY13" s="39"/>
      <c r="DZ13" s="48"/>
      <c r="EA13" s="89"/>
      <c r="EB13" s="90"/>
      <c r="EC13" s="91"/>
      <c r="ED13" s="39"/>
      <c r="EE13" s="48"/>
      <c r="EF13" s="89"/>
      <c r="EG13" s="90"/>
      <c r="EH13" s="91"/>
      <c r="EI13" s="39"/>
      <c r="EJ13" s="48"/>
      <c r="EK13" s="89"/>
      <c r="EL13" s="90"/>
      <c r="EM13" s="91"/>
      <c r="EN13" s="39"/>
      <c r="EO13" s="48"/>
      <c r="EP13" s="89"/>
      <c r="EQ13" s="90"/>
      <c r="ER13" s="91"/>
      <c r="ES13" s="39"/>
      <c r="ET13" s="48"/>
      <c r="EU13" s="89"/>
      <c r="EV13" s="90"/>
      <c r="EW13" s="91"/>
      <c r="EX13" s="39"/>
      <c r="EY13" s="48"/>
      <c r="EZ13" s="89"/>
      <c r="FA13" s="90"/>
      <c r="FB13" s="91"/>
      <c r="FC13" s="39"/>
      <c r="FD13" s="48"/>
      <c r="FE13" s="89"/>
      <c r="FF13" s="90"/>
      <c r="FG13" s="91"/>
      <c r="FH13" s="39"/>
      <c r="FI13" s="48"/>
      <c r="FJ13" s="89"/>
      <c r="FK13" s="90"/>
      <c r="FL13" s="91"/>
      <c r="FM13" s="39"/>
      <c r="FN13" s="48"/>
      <c r="FO13" s="89"/>
      <c r="FP13" s="90"/>
      <c r="FQ13" s="91"/>
      <c r="FR13" s="39"/>
      <c r="FS13" s="48"/>
      <c r="FT13" s="89"/>
      <c r="FU13" s="90"/>
      <c r="FV13" s="91"/>
      <c r="FW13" s="39"/>
      <c r="FX13" s="48"/>
      <c r="FY13" s="89"/>
      <c r="FZ13" s="90"/>
      <c r="GA13" s="91"/>
      <c r="GB13" s="39"/>
      <c r="GC13" s="48"/>
      <c r="GD13" s="89"/>
      <c r="GE13" s="90"/>
      <c r="GF13" s="91"/>
      <c r="GG13" s="39"/>
      <c r="GH13" s="48"/>
      <c r="GI13" s="89"/>
      <c r="GJ13" s="90"/>
      <c r="GK13" s="91"/>
      <c r="GL13" s="39"/>
      <c r="GM13" s="48"/>
      <c r="GN13" s="89"/>
      <c r="GO13" s="90"/>
      <c r="GP13" s="91"/>
      <c r="GQ13" s="39"/>
      <c r="GR13" s="48"/>
      <c r="GS13" s="89"/>
      <c r="GT13" s="90"/>
      <c r="GU13" s="91"/>
      <c r="GV13" s="39"/>
      <c r="GW13" s="48"/>
      <c r="GX13" s="89"/>
      <c r="GY13" s="90"/>
      <c r="GZ13" s="91"/>
      <c r="HA13" s="39"/>
      <c r="HB13" s="48"/>
      <c r="HC13" s="89"/>
      <c r="HD13" s="90"/>
      <c r="HE13" s="91"/>
      <c r="HF13" s="39"/>
      <c r="HG13" s="48"/>
      <c r="HH13" s="89"/>
      <c r="HI13" s="90"/>
      <c r="HJ13" s="91"/>
      <c r="HK13" s="39"/>
      <c r="HL13" s="48"/>
      <c r="HM13" s="89"/>
      <c r="HN13" s="90"/>
      <c r="HO13" s="91"/>
      <c r="HP13" s="39"/>
      <c r="HQ13" s="48"/>
      <c r="HR13" s="89"/>
      <c r="HS13" s="90"/>
      <c r="HT13" s="91"/>
      <c r="HU13" s="39"/>
      <c r="HV13" s="48"/>
      <c r="HW13" s="89"/>
      <c r="HX13" s="90"/>
      <c r="HY13" s="91"/>
      <c r="HZ13" s="39"/>
      <c r="IA13" s="48"/>
      <c r="IB13" s="89"/>
      <c r="IC13" s="90"/>
      <c r="ID13" s="91"/>
      <c r="IE13" s="39"/>
      <c r="IF13" s="48"/>
      <c r="IG13" s="89"/>
      <c r="IH13" s="90"/>
      <c r="II13" s="91"/>
      <c r="IJ13" s="39"/>
      <c r="IK13" s="48"/>
      <c r="IL13" s="89"/>
      <c r="IM13" s="90"/>
      <c r="IN13" s="91"/>
      <c r="IO13" s="39"/>
      <c r="IP13" s="48"/>
      <c r="IQ13" s="89"/>
      <c r="IR13" s="90"/>
      <c r="IS13" s="91"/>
      <c r="IT13" s="39"/>
      <c r="IU13" s="48"/>
      <c r="IV13" s="89"/>
      <c r="IW13" s="90"/>
    </row>
    <row r="14" spans="2:257" x14ac:dyDescent="0.2">
      <c r="B14" s="66" t="s">
        <v>56</v>
      </c>
      <c r="C14" s="50"/>
      <c r="D14" s="50"/>
      <c r="E14" s="7"/>
      <c r="F14" s="6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</row>
    <row r="15" spans="2:257" x14ac:dyDescent="0.2">
      <c r="B15" s="68" t="s">
        <v>7</v>
      </c>
      <c r="C15" s="3" t="s">
        <v>0</v>
      </c>
      <c r="D15" s="3" t="s">
        <v>1</v>
      </c>
      <c r="E15" s="3" t="s">
        <v>2</v>
      </c>
      <c r="F15" s="69" t="s">
        <v>3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</row>
    <row r="16" spans="2:257" ht="15" x14ac:dyDescent="0.25">
      <c r="B16" s="134"/>
      <c r="C16" s="117" t="s">
        <v>4</v>
      </c>
      <c r="D16" s="4" t="s">
        <v>72</v>
      </c>
      <c r="E16" s="96"/>
      <c r="F16" s="135" t="str">
        <f>IF(AND(ISBLANK(E16),ISBLANK(E17),ISBLANK(E18)),"",IF((E16-E17-E18)&gt;=0,"OK",IF(ABS(E16-E17-E18)&gt;(0.5*(E17+E18)),"podnik v ťažkostiach","OK")))</f>
        <v/>
      </c>
      <c r="G16" s="35"/>
      <c r="H16" s="92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</row>
    <row r="17" spans="2:257" x14ac:dyDescent="0.2">
      <c r="B17" s="134"/>
      <c r="C17" s="117"/>
      <c r="D17" s="4" t="s">
        <v>73</v>
      </c>
      <c r="E17" s="96"/>
      <c r="F17" s="136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88"/>
    </row>
    <row r="18" spans="2:257" x14ac:dyDescent="0.2">
      <c r="B18" s="134"/>
      <c r="C18" s="117"/>
      <c r="D18" s="4" t="s">
        <v>74</v>
      </c>
      <c r="E18" s="96"/>
      <c r="F18" s="13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</row>
    <row r="19" spans="2:257" ht="15" customHeight="1" x14ac:dyDescent="0.2">
      <c r="B19" s="70"/>
      <c r="C19" s="33"/>
      <c r="D19" s="17"/>
      <c r="E19" s="8"/>
      <c r="F19" s="71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88"/>
    </row>
    <row r="20" spans="2:257" ht="12.75" customHeight="1" x14ac:dyDescent="0.2">
      <c r="B20" s="66" t="s">
        <v>57</v>
      </c>
      <c r="C20" s="49"/>
      <c r="D20" s="49"/>
      <c r="E20" s="7"/>
      <c r="F20" s="6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88"/>
    </row>
    <row r="21" spans="2:257" ht="24" customHeight="1" x14ac:dyDescent="0.2">
      <c r="B21" s="68" t="s">
        <v>7</v>
      </c>
      <c r="C21" s="3" t="s">
        <v>0</v>
      </c>
      <c r="D21" s="3" t="s">
        <v>43</v>
      </c>
      <c r="E21" s="3" t="s">
        <v>42</v>
      </c>
      <c r="F21" s="69" t="s">
        <v>3</v>
      </c>
      <c r="G21" s="41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2:257" ht="12.75" customHeight="1" x14ac:dyDescent="0.25">
      <c r="B22" s="134"/>
      <c r="C22" s="117" t="s">
        <v>4</v>
      </c>
      <c r="D22" s="4" t="s">
        <v>75</v>
      </c>
      <c r="E22" s="96"/>
      <c r="F22" s="135" t="str">
        <f>IF(AND(ISBLANK(E22),ISBLANK(E23),ISBLANK(E24)),"",IF((E22-E23-E24)&gt;=0,"OK",IF(ABS(E22-E23-E24)&gt;(0.5*(E23+E24)),"podnik v ťažkostiach","OK")))</f>
        <v/>
      </c>
      <c r="G22" s="35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  <c r="IW22" s="88"/>
    </row>
    <row r="23" spans="2:257" ht="12.75" customHeight="1" x14ac:dyDescent="0.2">
      <c r="B23" s="134"/>
      <c r="C23" s="117"/>
      <c r="D23" s="4" t="s">
        <v>76</v>
      </c>
      <c r="E23" s="96"/>
      <c r="F23" s="13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88"/>
    </row>
    <row r="24" spans="2:257" ht="13.5" thickBot="1" x14ac:dyDescent="0.25">
      <c r="B24" s="147"/>
      <c r="C24" s="148"/>
      <c r="D24" s="72" t="s">
        <v>41</v>
      </c>
      <c r="E24" s="97"/>
      <c r="F24" s="149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88"/>
    </row>
    <row r="25" spans="2:257" ht="13.5" thickTop="1" x14ac:dyDescent="0.2">
      <c r="B25" s="32"/>
      <c r="C25" s="33"/>
      <c r="D25" s="39"/>
      <c r="E25" s="8"/>
      <c r="F25" s="34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  <c r="IW25" s="88"/>
    </row>
    <row r="26" spans="2:257" ht="15" customHeight="1" thickBot="1" x14ac:dyDescent="0.25">
      <c r="B26" s="32"/>
      <c r="C26" s="33"/>
      <c r="D26" s="17"/>
      <c r="E26" s="8"/>
      <c r="F26" s="34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  <c r="IW26" s="88"/>
    </row>
    <row r="27" spans="2:257" ht="16.5" thickTop="1" x14ac:dyDescent="0.25">
      <c r="B27" s="60" t="s">
        <v>58</v>
      </c>
      <c r="C27" s="73"/>
      <c r="D27" s="73"/>
      <c r="E27" s="73"/>
      <c r="F27" s="63" t="str">
        <f>IF(AND(F31="",F37="",F43="",F47=""),"",IF(OR(F31="podnik v ťažkostiach",F37="podnik v ťažkostiach",F43="podnik v ťažkostiach",F47="podnik v ťažkostiach"),"podnik v ťažkostiach","OK"))</f>
        <v/>
      </c>
      <c r="G27" s="90"/>
      <c r="H27" s="91"/>
      <c r="I27" s="39"/>
      <c r="J27" s="48"/>
      <c r="K27" s="89"/>
      <c r="L27" s="90"/>
      <c r="M27" s="91"/>
      <c r="N27" s="39"/>
      <c r="O27" s="48"/>
      <c r="P27" s="89"/>
      <c r="Q27" s="90"/>
      <c r="R27" s="91"/>
      <c r="S27" s="39"/>
      <c r="T27" s="48"/>
      <c r="U27" s="89"/>
      <c r="V27" s="90"/>
      <c r="W27" s="91"/>
      <c r="X27" s="39"/>
      <c r="Y27" s="48"/>
      <c r="Z27" s="89"/>
      <c r="AA27" s="90"/>
      <c r="AB27" s="91"/>
      <c r="AC27" s="39"/>
      <c r="AD27" s="48"/>
      <c r="AE27" s="89"/>
      <c r="AF27" s="90"/>
      <c r="AG27" s="91"/>
      <c r="AH27" s="39"/>
      <c r="AI27" s="48"/>
      <c r="AJ27" s="89"/>
      <c r="AK27" s="90"/>
      <c r="AL27" s="91"/>
      <c r="AM27" s="39"/>
      <c r="AN27" s="48"/>
      <c r="AO27" s="89"/>
      <c r="AP27" s="90"/>
      <c r="AQ27" s="91"/>
      <c r="AR27" s="39"/>
      <c r="AS27" s="48"/>
      <c r="AT27" s="89"/>
      <c r="AU27" s="90"/>
      <c r="AV27" s="91"/>
      <c r="AW27" s="39"/>
      <c r="AX27" s="48"/>
      <c r="AY27" s="89"/>
      <c r="AZ27" s="90"/>
      <c r="BA27" s="91"/>
      <c r="BB27" s="39"/>
      <c r="BC27" s="48"/>
      <c r="BD27" s="89"/>
      <c r="BE27" s="90"/>
      <c r="BF27" s="91"/>
      <c r="BG27" s="39"/>
      <c r="BH27" s="48"/>
      <c r="BI27" s="89"/>
      <c r="BJ27" s="90"/>
      <c r="BK27" s="91"/>
      <c r="BL27" s="39"/>
      <c r="BM27" s="48"/>
      <c r="BN27" s="89"/>
      <c r="BO27" s="90"/>
      <c r="BP27" s="91"/>
      <c r="BQ27" s="39"/>
      <c r="BR27" s="48"/>
      <c r="BS27" s="89"/>
      <c r="BT27" s="90"/>
      <c r="BU27" s="91"/>
      <c r="BV27" s="39"/>
      <c r="BW27" s="48"/>
      <c r="BX27" s="89"/>
      <c r="BY27" s="90"/>
      <c r="BZ27" s="91"/>
      <c r="CA27" s="39"/>
      <c r="CB27" s="48"/>
      <c r="CC27" s="89"/>
      <c r="CD27" s="90"/>
      <c r="CE27" s="91"/>
      <c r="CF27" s="39"/>
      <c r="CG27" s="48"/>
      <c r="CH27" s="89"/>
      <c r="CI27" s="90"/>
      <c r="CJ27" s="91"/>
      <c r="CK27" s="39"/>
      <c r="CL27" s="48"/>
      <c r="CM27" s="89"/>
      <c r="CN27" s="90"/>
      <c r="CO27" s="91"/>
      <c r="CP27" s="39"/>
      <c r="CQ27" s="48"/>
      <c r="CR27" s="89"/>
      <c r="CS27" s="90"/>
      <c r="CT27" s="91"/>
      <c r="CU27" s="39"/>
      <c r="CV27" s="48"/>
      <c r="CW27" s="89"/>
      <c r="CX27" s="90"/>
      <c r="CY27" s="91"/>
      <c r="CZ27" s="39"/>
      <c r="DA27" s="48"/>
      <c r="DB27" s="89"/>
      <c r="DC27" s="90"/>
      <c r="DD27" s="91"/>
      <c r="DE27" s="39"/>
      <c r="DF27" s="48"/>
      <c r="DG27" s="89"/>
      <c r="DH27" s="90"/>
      <c r="DI27" s="91"/>
      <c r="DJ27" s="39"/>
      <c r="DK27" s="48"/>
      <c r="DL27" s="89"/>
      <c r="DM27" s="90"/>
      <c r="DN27" s="91"/>
      <c r="DO27" s="39"/>
      <c r="DP27" s="48"/>
      <c r="DQ27" s="89"/>
      <c r="DR27" s="90"/>
      <c r="DS27" s="91"/>
      <c r="DT27" s="39"/>
      <c r="DU27" s="48"/>
      <c r="DV27" s="89"/>
      <c r="DW27" s="90"/>
      <c r="DX27" s="91"/>
      <c r="DY27" s="39"/>
      <c r="DZ27" s="48"/>
      <c r="EA27" s="89"/>
      <c r="EB27" s="90"/>
      <c r="EC27" s="91"/>
      <c r="ED27" s="39"/>
      <c r="EE27" s="48"/>
      <c r="EF27" s="89"/>
      <c r="EG27" s="90"/>
      <c r="EH27" s="91"/>
      <c r="EI27" s="39"/>
      <c r="EJ27" s="48"/>
      <c r="EK27" s="89"/>
      <c r="EL27" s="90"/>
      <c r="EM27" s="91"/>
      <c r="EN27" s="39"/>
      <c r="EO27" s="48"/>
      <c r="EP27" s="89"/>
      <c r="EQ27" s="90"/>
      <c r="ER27" s="91"/>
      <c r="ES27" s="39"/>
      <c r="ET27" s="48"/>
      <c r="EU27" s="89"/>
      <c r="EV27" s="90"/>
      <c r="EW27" s="91"/>
      <c r="EX27" s="39"/>
      <c r="EY27" s="48"/>
      <c r="EZ27" s="89"/>
      <c r="FA27" s="90"/>
      <c r="FB27" s="91"/>
      <c r="FC27" s="39"/>
      <c r="FD27" s="48"/>
      <c r="FE27" s="89"/>
      <c r="FF27" s="90"/>
      <c r="FG27" s="91"/>
      <c r="FH27" s="39"/>
      <c r="FI27" s="48"/>
      <c r="FJ27" s="89"/>
      <c r="FK27" s="90"/>
      <c r="FL27" s="91"/>
      <c r="FM27" s="39"/>
      <c r="FN27" s="48"/>
      <c r="FO27" s="89"/>
      <c r="FP27" s="90"/>
      <c r="FQ27" s="91"/>
      <c r="FR27" s="39"/>
      <c r="FS27" s="48"/>
      <c r="FT27" s="89"/>
      <c r="FU27" s="90"/>
      <c r="FV27" s="91"/>
      <c r="FW27" s="39"/>
      <c r="FX27" s="48"/>
      <c r="FY27" s="89"/>
      <c r="FZ27" s="90"/>
      <c r="GA27" s="91"/>
      <c r="GB27" s="39"/>
      <c r="GC27" s="48"/>
      <c r="GD27" s="89"/>
      <c r="GE27" s="90"/>
      <c r="GF27" s="91"/>
      <c r="GG27" s="39"/>
      <c r="GH27" s="48"/>
      <c r="GI27" s="89"/>
      <c r="GJ27" s="90"/>
      <c r="GK27" s="91"/>
      <c r="GL27" s="39"/>
      <c r="GM27" s="48"/>
      <c r="GN27" s="89"/>
      <c r="GO27" s="90"/>
      <c r="GP27" s="91"/>
      <c r="GQ27" s="39"/>
      <c r="GR27" s="48"/>
      <c r="GS27" s="89"/>
      <c r="GT27" s="90"/>
      <c r="GU27" s="91"/>
      <c r="GV27" s="39"/>
      <c r="GW27" s="48"/>
      <c r="GX27" s="89"/>
      <c r="GY27" s="90"/>
      <c r="GZ27" s="91"/>
      <c r="HA27" s="39"/>
      <c r="HB27" s="48"/>
      <c r="HC27" s="89"/>
      <c r="HD27" s="90"/>
      <c r="HE27" s="91"/>
      <c r="HF27" s="39"/>
      <c r="HG27" s="48"/>
      <c r="HH27" s="89"/>
      <c r="HI27" s="90"/>
      <c r="HJ27" s="91"/>
      <c r="HK27" s="39"/>
      <c r="HL27" s="48"/>
      <c r="HM27" s="89"/>
      <c r="HN27" s="90"/>
      <c r="HO27" s="91"/>
      <c r="HP27" s="39"/>
      <c r="HQ27" s="48"/>
      <c r="HR27" s="89"/>
      <c r="HS27" s="90"/>
      <c r="HT27" s="91"/>
      <c r="HU27" s="39"/>
      <c r="HV27" s="48"/>
      <c r="HW27" s="89"/>
      <c r="HX27" s="90"/>
      <c r="HY27" s="91"/>
      <c r="HZ27" s="39"/>
      <c r="IA27" s="48"/>
      <c r="IB27" s="89"/>
      <c r="IC27" s="90"/>
      <c r="ID27" s="91"/>
      <c r="IE27" s="39"/>
      <c r="IF27" s="48"/>
      <c r="IG27" s="89"/>
      <c r="IH27" s="90"/>
      <c r="II27" s="91"/>
      <c r="IJ27" s="39"/>
      <c r="IK27" s="48"/>
      <c r="IL27" s="89"/>
      <c r="IM27" s="90"/>
      <c r="IN27" s="91"/>
      <c r="IO27" s="39"/>
      <c r="IP27" s="48"/>
      <c r="IQ27" s="89"/>
      <c r="IR27" s="90"/>
      <c r="IS27" s="91"/>
      <c r="IT27" s="39"/>
      <c r="IU27" s="48"/>
      <c r="IV27" s="89"/>
      <c r="IW27" s="90"/>
    </row>
    <row r="28" spans="2:257" ht="15" customHeight="1" x14ac:dyDescent="0.2">
      <c r="B28" s="64"/>
      <c r="C28" s="6"/>
      <c r="D28" s="7"/>
      <c r="E28" s="8"/>
      <c r="F28" s="65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</row>
    <row r="29" spans="2:257" ht="15" customHeight="1" x14ac:dyDescent="0.2">
      <c r="B29" s="66" t="s">
        <v>56</v>
      </c>
      <c r="C29" s="49"/>
      <c r="D29" s="49"/>
      <c r="E29" s="8"/>
      <c r="F29" s="65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</row>
    <row r="30" spans="2:257" x14ac:dyDescent="0.2">
      <c r="B30" s="68" t="s">
        <v>7</v>
      </c>
      <c r="C30" s="3" t="s">
        <v>0</v>
      </c>
      <c r="D30" s="3" t="s">
        <v>1</v>
      </c>
      <c r="E30" s="3" t="s">
        <v>2</v>
      </c>
      <c r="F30" s="69" t="s">
        <v>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  <c r="IW30" s="88"/>
    </row>
    <row r="31" spans="2:257" ht="15" x14ac:dyDescent="0.25">
      <c r="B31" s="134"/>
      <c r="C31" s="117" t="s">
        <v>4</v>
      </c>
      <c r="D31" s="4" t="s">
        <v>44</v>
      </c>
      <c r="E31" s="96"/>
      <c r="F31" s="135" t="str">
        <f>IF(AND(ISBLANK(E31),ISBLANK(E32),ISBLANK(E33)),"",IF((E31+E32)&gt;=0,"OK",IF(ABS(E31+E32)&gt;(0.5*E33),"podnik v ťažkostiach","OK")))</f>
        <v/>
      </c>
      <c r="G31" s="35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</row>
    <row r="32" spans="2:257" x14ac:dyDescent="0.2">
      <c r="B32" s="134"/>
      <c r="C32" s="117"/>
      <c r="D32" s="42" t="s">
        <v>51</v>
      </c>
      <c r="E32" s="96"/>
      <c r="F32" s="136"/>
      <c r="G32" s="39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88"/>
    </row>
    <row r="33" spans="2:257" x14ac:dyDescent="0.2">
      <c r="B33" s="134"/>
      <c r="C33" s="117"/>
      <c r="D33" s="4" t="s">
        <v>13</v>
      </c>
      <c r="E33" s="96"/>
      <c r="F33" s="13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</row>
    <row r="34" spans="2:257" x14ac:dyDescent="0.2">
      <c r="B34" s="70"/>
      <c r="C34" s="33"/>
      <c r="D34" s="17"/>
      <c r="E34" s="8"/>
      <c r="F34" s="71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</row>
    <row r="35" spans="2:257" ht="12.75" customHeight="1" x14ac:dyDescent="0.2">
      <c r="B35" s="66" t="s">
        <v>57</v>
      </c>
      <c r="C35" s="49"/>
      <c r="D35" s="49"/>
      <c r="E35" s="8"/>
      <c r="F35" s="65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  <c r="IW35" s="88"/>
    </row>
    <row r="36" spans="2:257" ht="25.5" x14ac:dyDescent="0.2">
      <c r="B36" s="68" t="s">
        <v>7</v>
      </c>
      <c r="C36" s="3" t="s">
        <v>0</v>
      </c>
      <c r="D36" s="3" t="s">
        <v>43</v>
      </c>
      <c r="E36" s="3" t="s">
        <v>42</v>
      </c>
      <c r="F36" s="69" t="s">
        <v>3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  <c r="IW36" s="88"/>
    </row>
    <row r="37" spans="2:257" ht="12.75" customHeight="1" x14ac:dyDescent="0.25">
      <c r="B37" s="134"/>
      <c r="C37" s="117" t="s">
        <v>4</v>
      </c>
      <c r="D37" s="40" t="s">
        <v>46</v>
      </c>
      <c r="E37" s="96"/>
      <c r="F37" s="135" t="str">
        <f>IF(AND(ISBLANK(E37),ISBLANK(E38),ISBLANK(E39)),"",IF((E37+E38)&gt;=0,"OK",IF(ABS(E37+E38)&gt;(0.5*E39),"podnik v ťažkostiach","OK")))</f>
        <v/>
      </c>
      <c r="G37" s="35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  <c r="IW37" s="88"/>
    </row>
    <row r="38" spans="2:257" ht="12.75" customHeight="1" x14ac:dyDescent="0.2">
      <c r="B38" s="134"/>
      <c r="C38" s="117"/>
      <c r="D38" s="4" t="s">
        <v>45</v>
      </c>
      <c r="E38" s="96"/>
      <c r="F38" s="136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  <c r="IW38" s="88"/>
    </row>
    <row r="39" spans="2:257" ht="12.75" customHeight="1" x14ac:dyDescent="0.2">
      <c r="B39" s="134"/>
      <c r="C39" s="117"/>
      <c r="D39" s="4" t="s">
        <v>37</v>
      </c>
      <c r="E39" s="96"/>
      <c r="F39" s="13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88"/>
    </row>
    <row r="40" spans="2:257" x14ac:dyDescent="0.2">
      <c r="B40" s="70"/>
      <c r="C40" s="33"/>
      <c r="D40" s="17"/>
      <c r="E40" s="8"/>
      <c r="F40" s="71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88"/>
    </row>
    <row r="41" spans="2:257" ht="15" customHeight="1" x14ac:dyDescent="0.2">
      <c r="B41" s="74" t="s">
        <v>59</v>
      </c>
      <c r="C41" s="50"/>
      <c r="D41" s="50"/>
      <c r="E41" s="7"/>
      <c r="F41" s="65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  <c r="IW41" s="88"/>
    </row>
    <row r="42" spans="2:257" ht="38.25" x14ac:dyDescent="0.2">
      <c r="B42" s="68" t="s">
        <v>7</v>
      </c>
      <c r="C42" s="3" t="s">
        <v>0</v>
      </c>
      <c r="D42" s="3" t="s">
        <v>30</v>
      </c>
      <c r="E42" s="3" t="s">
        <v>31</v>
      </c>
      <c r="F42" s="69" t="s">
        <v>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88"/>
    </row>
    <row r="43" spans="2:257" x14ac:dyDescent="0.2">
      <c r="B43" s="134"/>
      <c r="C43" s="117" t="s">
        <v>4</v>
      </c>
      <c r="D43" s="40" t="s">
        <v>20</v>
      </c>
      <c r="E43" s="96"/>
      <c r="F43" s="145" t="str">
        <f>IF(AND(ISBLANK(E43),ISBLANK(E44)),"",IF(E43&gt;=0,"OK",IF(AND(E43&lt;0,E44&lt;0),"podnik v ťažkostiach",IF(ABS(E43)&gt;(0.5*E44),"podnik v ťažkostiach","OK"))))</f>
        <v/>
      </c>
      <c r="G43" s="3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  <c r="IW43" s="88"/>
    </row>
    <row r="44" spans="2:257" x14ac:dyDescent="0.2">
      <c r="B44" s="134"/>
      <c r="C44" s="117"/>
      <c r="D44" s="4" t="s">
        <v>21</v>
      </c>
      <c r="E44" s="96"/>
      <c r="F44" s="146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88"/>
    </row>
    <row r="45" spans="2:257" x14ac:dyDescent="0.2">
      <c r="B45" s="75"/>
      <c r="C45" s="33"/>
      <c r="D45" s="17"/>
      <c r="E45" s="8"/>
      <c r="F45" s="76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  <c r="IW45" s="88"/>
    </row>
    <row r="46" spans="2:257" x14ac:dyDescent="0.2">
      <c r="B46" s="74" t="s">
        <v>68</v>
      </c>
      <c r="C46" s="54"/>
      <c r="D46" s="54"/>
      <c r="E46" s="7"/>
      <c r="F46" s="6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  <c r="IW46" s="88"/>
    </row>
    <row r="47" spans="2:257" ht="13.5" thickBot="1" x14ac:dyDescent="0.25">
      <c r="B47" s="77" t="s">
        <v>60</v>
      </c>
      <c r="C47" s="82"/>
      <c r="D47" s="82"/>
      <c r="E47" s="83"/>
      <c r="F47" s="81" t="str">
        <f>IF(E47="","",IF(E47="Nie","podnik v ťažkostiach","OK"))</f>
        <v/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  <c r="IW47" s="88"/>
    </row>
    <row r="48" spans="2:257" ht="13.5" thickTop="1" x14ac:dyDescent="0.2">
      <c r="B48" s="32"/>
      <c r="C48" s="33"/>
      <c r="D48" s="17"/>
      <c r="E48" s="8"/>
      <c r="F48" s="52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  <c r="IW48" s="88"/>
    </row>
    <row r="49" spans="2:257" ht="13.5" thickBot="1" x14ac:dyDescent="0.25">
      <c r="B49" s="32"/>
      <c r="C49" s="33"/>
      <c r="D49" s="17"/>
      <c r="E49" s="8"/>
      <c r="F49" s="34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  <c r="IW49" s="88"/>
    </row>
    <row r="50" spans="2:257" ht="16.5" thickTop="1" x14ac:dyDescent="0.25">
      <c r="B50" s="60" t="s">
        <v>54</v>
      </c>
      <c r="C50" s="73"/>
      <c r="D50" s="73"/>
      <c r="E50" s="73"/>
      <c r="F50" s="63" t="str">
        <f>IF(F52="","",IF(F52="OK","OK",'Wrk-Pomocný hárok - NEMAZAT'!A7))</f>
        <v/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88"/>
    </row>
    <row r="51" spans="2:257" x14ac:dyDescent="0.2">
      <c r="B51" s="70"/>
      <c r="C51" s="33"/>
      <c r="D51" s="17"/>
      <c r="E51" s="8"/>
      <c r="F51" s="71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  <c r="IW51" s="88"/>
    </row>
    <row r="52" spans="2:257" ht="13.5" thickBot="1" x14ac:dyDescent="0.25">
      <c r="B52" s="77" t="s">
        <v>52</v>
      </c>
      <c r="C52" s="78"/>
      <c r="D52" s="79"/>
      <c r="E52" s="80"/>
      <c r="F52" s="81" t="str">
        <f>IF(E52="","",IF(E52="Áno","podnik v ťažkostiach","OK"))</f>
        <v/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  <c r="IW52" s="88"/>
    </row>
    <row r="53" spans="2:257" ht="13.5" thickTop="1" x14ac:dyDescent="0.2">
      <c r="B53" s="32"/>
      <c r="C53" s="33"/>
      <c r="D53" s="17"/>
      <c r="E53" s="8"/>
      <c r="F53" s="34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  <c r="IV53" s="88"/>
      <c r="IW53" s="88"/>
    </row>
    <row r="54" spans="2:257" ht="13.5" thickBot="1" x14ac:dyDescent="0.25">
      <c r="B54" s="32"/>
      <c r="C54" s="33"/>
      <c r="D54" s="17"/>
      <c r="E54" s="8"/>
      <c r="F54" s="34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  <c r="IW54" s="88"/>
    </row>
    <row r="55" spans="2:257" ht="16.5" thickTop="1" x14ac:dyDescent="0.25">
      <c r="B55" s="60" t="s">
        <v>65</v>
      </c>
      <c r="C55" s="73"/>
      <c r="D55" s="73"/>
      <c r="E55" s="73"/>
      <c r="F55" s="63" t="str">
        <f>IF(AND(F59="",F65="",F75=""),"",IF(F57="CHYBA","",IF(OR(F57='Wrk-Pomocný hárok - NEMAZAT'!A7,F75='Wrk-Pomocný hárok - NEMAZAT'!A7),'Wrk-Pomocný hárok - NEMAZAT'!A7,"OK")))</f>
        <v/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</row>
    <row r="56" spans="2:257" x14ac:dyDescent="0.2">
      <c r="B56" s="84"/>
      <c r="C56" s="7"/>
      <c r="D56" s="7"/>
      <c r="E56" s="7"/>
      <c r="F56" s="6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</row>
    <row r="57" spans="2:257" x14ac:dyDescent="0.2">
      <c r="B57" s="74" t="s">
        <v>61</v>
      </c>
      <c r="C57" s="51"/>
      <c r="D57" s="51"/>
      <c r="E57" s="3" t="s">
        <v>50</v>
      </c>
      <c r="F57" s="69" t="str">
        <f>IF(AND(F59="",F65=""),"",IF(AND(F59="podnik v ťažkostiach",F65="podnik v ťažkostiach"),"podnik v ťažkostiach",IF(AND(F59="podnik v ťažkostiach",F65="OK"),"OK",IF(AND(F59="podnik v ťažkostiach",F65="neaplikovateľné"),"podnik v ťažkostiach",IF(AND(F59="OK",F65="OK"),"OK",IF(AND(F59="OK",F65="podnik v ťažkostiach"),"OK",IF(AND(F59="OK",F65="neaplikovateľné"),"OK","CHYBA")))))))</f>
        <v/>
      </c>
      <c r="G57" s="36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  <c r="IU57" s="88"/>
      <c r="IV57" s="88"/>
      <c r="IW57" s="88"/>
    </row>
    <row r="58" spans="2:257" x14ac:dyDescent="0.2">
      <c r="B58" s="68" t="s">
        <v>7</v>
      </c>
      <c r="C58" s="3" t="s">
        <v>0</v>
      </c>
      <c r="D58" s="3" t="s">
        <v>1</v>
      </c>
      <c r="E58" s="3" t="s">
        <v>2</v>
      </c>
      <c r="F58" s="69" t="s">
        <v>3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  <c r="IV58" s="88"/>
      <c r="IW58" s="88"/>
    </row>
    <row r="59" spans="2:257" ht="12.75" customHeight="1" x14ac:dyDescent="0.2">
      <c r="B59" s="134"/>
      <c r="C59" s="117" t="s">
        <v>4</v>
      </c>
      <c r="D59" s="4" t="s">
        <v>13</v>
      </c>
      <c r="E59" s="96"/>
      <c r="F59" s="144" t="str">
        <f>IF(AND(ISBLANK(E59),ISBLANK(E60),ISBLANK(E61),ISBLANK(E62)),"",IF(ISERROR(AND(E60/E59&gt;7.5,E62/E61&gt;7.5)),"OK",IF(AND(E60/E59&gt;7.5,E62/E61&gt;7.5),"podnik v ťažkostiach","OK")))</f>
        <v/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  <c r="IU59" s="88"/>
      <c r="IV59" s="88"/>
      <c r="IW59" s="88"/>
    </row>
    <row r="60" spans="2:257" ht="12.75" customHeight="1" x14ac:dyDescent="0.2">
      <c r="B60" s="140"/>
      <c r="C60" s="117"/>
      <c r="D60" s="4" t="s">
        <v>14</v>
      </c>
      <c r="E60" s="96"/>
      <c r="F60" s="142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</row>
    <row r="61" spans="2:257" ht="12.75" customHeight="1" x14ac:dyDescent="0.2">
      <c r="B61" s="134"/>
      <c r="C61" s="117" t="s">
        <v>15</v>
      </c>
      <c r="D61" s="4" t="s">
        <v>13</v>
      </c>
      <c r="E61" s="96"/>
      <c r="F61" s="142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  <c r="IW61" s="88"/>
    </row>
    <row r="62" spans="2:257" ht="12.75" customHeight="1" x14ac:dyDescent="0.2">
      <c r="B62" s="140"/>
      <c r="C62" s="117"/>
      <c r="D62" s="4" t="s">
        <v>14</v>
      </c>
      <c r="E62" s="96"/>
      <c r="F62" s="143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</row>
    <row r="63" spans="2:257" ht="12.75" customHeight="1" x14ac:dyDescent="0.2">
      <c r="B63" s="85" t="s">
        <v>32</v>
      </c>
      <c r="C63" s="7"/>
      <c r="D63" s="7"/>
      <c r="E63" s="7"/>
      <c r="F63" s="67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  <c r="IW63" s="88"/>
    </row>
    <row r="64" spans="2:257" x14ac:dyDescent="0.2">
      <c r="B64" s="68" t="s">
        <v>7</v>
      </c>
      <c r="C64" s="3" t="s">
        <v>0</v>
      </c>
      <c r="D64" s="3" t="s">
        <v>22</v>
      </c>
      <c r="E64" s="3" t="s">
        <v>29</v>
      </c>
      <c r="F64" s="69" t="s">
        <v>3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  <c r="IV64" s="88"/>
      <c r="IW64" s="88"/>
    </row>
    <row r="65" spans="2:257" ht="12.75" customHeight="1" x14ac:dyDescent="0.2">
      <c r="B65" s="134"/>
      <c r="C65" s="117" t="s">
        <v>4</v>
      </c>
      <c r="D65" s="4" t="s">
        <v>16</v>
      </c>
      <c r="E65" s="96"/>
      <c r="F65" s="141" t="str">
        <f>IF(AND(ISBLANK(E65),ISBLANK(E66),ISBLANK(E67),ISBLANK(E68),ISBLANK(E69),ISBLANK(E70),ISBLANK(E71),ISBLANK(E72)),"",IF(OR(E67=0,E71=0),"neaplikovateľné",IF(AND(((E68+E67-E66+E65)/E67)&lt;1,((E72+E71-E70+E69)/E71)&lt;1),"podnik v ťažkostiach","OK")))</f>
        <v/>
      </c>
      <c r="G65" s="36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  <c r="IV65" s="88"/>
      <c r="IW65" s="88"/>
    </row>
    <row r="66" spans="2:257" ht="12.75" customHeight="1" x14ac:dyDescent="0.2">
      <c r="B66" s="140"/>
      <c r="C66" s="117"/>
      <c r="D66" s="4" t="s">
        <v>17</v>
      </c>
      <c r="E66" s="96"/>
      <c r="F66" s="142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  <c r="IW66" s="88"/>
    </row>
    <row r="67" spans="2:257" ht="12.75" customHeight="1" x14ac:dyDescent="0.2">
      <c r="B67" s="140"/>
      <c r="C67" s="117"/>
      <c r="D67" s="4" t="s">
        <v>47</v>
      </c>
      <c r="E67" s="96"/>
      <c r="F67" s="142"/>
      <c r="G67" s="36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  <c r="IW67" s="88"/>
    </row>
    <row r="68" spans="2:257" ht="12.75" customHeight="1" x14ac:dyDescent="0.2">
      <c r="B68" s="140"/>
      <c r="C68" s="117"/>
      <c r="D68" s="4" t="s">
        <v>19</v>
      </c>
      <c r="E68" s="96"/>
      <c r="F68" s="142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  <c r="IW68" s="88"/>
    </row>
    <row r="69" spans="2:257" ht="12.75" customHeight="1" x14ac:dyDescent="0.2">
      <c r="B69" s="134"/>
      <c r="C69" s="117" t="s">
        <v>15</v>
      </c>
      <c r="D69" s="4" t="s">
        <v>16</v>
      </c>
      <c r="E69" s="96"/>
      <c r="F69" s="142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  <c r="IW69" s="88"/>
    </row>
    <row r="70" spans="2:257" ht="12.75" customHeight="1" x14ac:dyDescent="0.2">
      <c r="B70" s="140"/>
      <c r="C70" s="117"/>
      <c r="D70" s="4" t="s">
        <v>17</v>
      </c>
      <c r="E70" s="96"/>
      <c r="F70" s="142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  <c r="IW70" s="88"/>
    </row>
    <row r="71" spans="2:257" ht="12.75" customHeight="1" x14ac:dyDescent="0.2">
      <c r="B71" s="140"/>
      <c r="C71" s="117"/>
      <c r="D71" s="4" t="s">
        <v>47</v>
      </c>
      <c r="E71" s="96"/>
      <c r="F71" s="142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  <c r="IW71" s="88"/>
    </row>
    <row r="72" spans="2:257" ht="12.75" customHeight="1" x14ac:dyDescent="0.2">
      <c r="B72" s="140"/>
      <c r="C72" s="117"/>
      <c r="D72" s="4" t="s">
        <v>19</v>
      </c>
      <c r="E72" s="96"/>
      <c r="F72" s="143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  <c r="IW72" s="88"/>
    </row>
    <row r="73" spans="2:257" ht="12.75" customHeight="1" x14ac:dyDescent="0.2">
      <c r="B73" s="86"/>
      <c r="C73" s="33"/>
      <c r="D73" s="17"/>
      <c r="E73" s="48"/>
      <c r="F73" s="87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  <c r="IW73" s="88"/>
    </row>
    <row r="74" spans="2:257" ht="12.75" customHeight="1" x14ac:dyDescent="0.2">
      <c r="B74" s="74" t="s">
        <v>63</v>
      </c>
      <c r="C74" s="51"/>
      <c r="D74" s="51"/>
      <c r="E74" s="48"/>
      <c r="F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  <c r="IW74" s="88"/>
    </row>
    <row r="75" spans="2:257" ht="12.75" customHeight="1" thickBot="1" x14ac:dyDescent="0.25">
      <c r="B75" s="77" t="s">
        <v>69</v>
      </c>
      <c r="C75" s="78"/>
      <c r="D75" s="79"/>
      <c r="E75" s="83"/>
      <c r="F75" s="81" t="str">
        <f>IF(E75="","",IF(E75="Áno","podnik v ťažkostiach","OK"))</f>
        <v/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  <c r="IW75" s="88"/>
    </row>
    <row r="76" spans="2:257" ht="12.75" customHeight="1" thickTop="1" x14ac:dyDescent="0.2"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  <c r="IW76" s="88"/>
    </row>
    <row r="77" spans="2:257" ht="12.75" customHeight="1" thickBot="1" x14ac:dyDescent="0.25"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  <c r="IW77" s="88"/>
    </row>
    <row r="78" spans="2:257" ht="13.5" thickBot="1" x14ac:dyDescent="0.25">
      <c r="B78" s="18" t="s">
        <v>8</v>
      </c>
      <c r="C78" s="102"/>
      <c r="D78" s="103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  <c r="IW78" s="88"/>
    </row>
    <row r="79" spans="2:257" ht="15" customHeight="1" thickBot="1" x14ac:dyDescent="0.25">
      <c r="B79" s="19" t="s">
        <v>9</v>
      </c>
      <c r="C79" s="104"/>
      <c r="D79" s="103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  <c r="IW79" s="88"/>
    </row>
    <row r="80" spans="2:257" ht="15" customHeight="1" thickBot="1" x14ac:dyDescent="0.3">
      <c r="B80" s="98"/>
      <c r="C80" s="99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  <c r="IW80" s="88"/>
    </row>
    <row r="81" spans="2:257" ht="15" customHeight="1" thickBot="1" x14ac:dyDescent="0.25">
      <c r="B81" s="18" t="s">
        <v>10</v>
      </c>
      <c r="C81" s="100"/>
      <c r="D81" s="24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  <c r="IV81" s="88"/>
      <c r="IW81" s="88"/>
    </row>
    <row r="82" spans="2:257" ht="15" customHeight="1" thickBot="1" x14ac:dyDescent="0.25">
      <c r="B82" s="19" t="s">
        <v>9</v>
      </c>
      <c r="C82" s="101"/>
      <c r="D82" s="24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  <c r="IV82" s="88"/>
      <c r="IW82" s="88"/>
    </row>
  </sheetData>
  <sheetProtection algorithmName="SHA-512" hashValue="Ty87oC0T0NyPbj+4MSn7y3Xp1JHmJhYom1d91oRnfIfwRuxqZGEpoYI2+8i+ZqBe4PavWH2jQJMBPYyTg+SPEg==" saltValue="FaTTyVtpSuFBmmLmUnsI9g==" spinCount="100000" sheet="1" objects="1" scenarios="1"/>
  <mergeCells count="29">
    <mergeCell ref="B22:B24"/>
    <mergeCell ref="C22:C24"/>
    <mergeCell ref="F22:F24"/>
    <mergeCell ref="B37:B39"/>
    <mergeCell ref="C37:C39"/>
    <mergeCell ref="F37:F39"/>
    <mergeCell ref="B31:B33"/>
    <mergeCell ref="C31:C33"/>
    <mergeCell ref="F31:F33"/>
    <mergeCell ref="B43:B44"/>
    <mergeCell ref="C43:C44"/>
    <mergeCell ref="B65:B68"/>
    <mergeCell ref="C65:C68"/>
    <mergeCell ref="F65:F72"/>
    <mergeCell ref="B69:B72"/>
    <mergeCell ref="C69:C72"/>
    <mergeCell ref="B59:B60"/>
    <mergeCell ref="C59:C60"/>
    <mergeCell ref="F59:F62"/>
    <mergeCell ref="B61:B62"/>
    <mergeCell ref="C61:C62"/>
    <mergeCell ref="F43:F44"/>
    <mergeCell ref="C2:F2"/>
    <mergeCell ref="C3:F3"/>
    <mergeCell ref="C4:F4"/>
    <mergeCell ref="B16:B18"/>
    <mergeCell ref="C16:C18"/>
    <mergeCell ref="F16:F18"/>
    <mergeCell ref="C6:D6"/>
  </mergeCells>
  <conditionalFormatting sqref="E6">
    <cfRule type="cellIs" dxfId="0" priority="1" operator="equal">
      <formula>"NIE"</formula>
    </cfRule>
  </conditionalFormatting>
  <dataValidations count="1">
    <dataValidation type="list" allowBlank="1" showInputMessage="1" showErrorMessage="1" errorTitle="Chyba" error="Vyberte možnosť Áno alebo Nie" sqref="E10">
      <formula1>$A$2:$A$4</formula1>
    </dataValidation>
  </dataValidations>
  <pageMargins left="0.25" right="0.25" top="0.75" bottom="0.75" header="0.3" footer="0.3"/>
  <pageSetup paperSize="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hyba" error="Vyberte možnosť Áno alebo Nie">
          <x14:formula1>
            <xm:f>'Wrk-Pomocný hárok - NEMAZAT'!$A$3:$A$5</xm:f>
          </x14:formula1>
          <xm:sqref>E52</xm:sqref>
        </x14:dataValidation>
        <x14:dataValidation type="list" allowBlank="1" showInputMessage="1" showErrorMessage="1" errorTitle="Chyba" error="Vyberte možnosť Áno alebo Nie">
          <x14:formula1>
            <xm:f>'Wrk-Pomocný hárok - NEMAZAT'!$A$3:$A$5</xm:f>
          </x14:formula1>
          <xm:sqref>E47</xm:sqref>
        </x14:dataValidation>
        <x14:dataValidation type="list" allowBlank="1" showInputMessage="1" showErrorMessage="1" errorTitle="Chyba" error="Vyberte možnosť Áno alebo Nie">
          <x14:formula1>
            <xm:f>'Wrk-Pomocný hárok - NEMAZAT'!$A$3:$A$5</xm:f>
          </x14:formula1>
          <xm:sqref>E75</xm:sqref>
        </x14:dataValidation>
        <x14:dataValidation type="list" allowBlank="1" showInputMessage="1" showErrorMessage="1" errorTitle="Chyba" error="Vyberte možnosť Áno alebo Nie">
          <x14:formula1>
            <xm:f>'Wrk-Pomocný hárok - NEMAZAT'!$A$3:$A$5</xm:f>
          </x14:formula1>
          <xm:sqref>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"/>
  <sheetViews>
    <sheetView workbookViewId="0">
      <selection activeCell="A7" sqref="A7"/>
    </sheetView>
  </sheetViews>
  <sheetFormatPr defaultColWidth="9.140625" defaultRowHeight="12.75" x14ac:dyDescent="0.2"/>
  <cols>
    <col min="1" max="16384" width="9.140625" style="53"/>
  </cols>
  <sheetData>
    <row r="1" spans="1:9" x14ac:dyDescent="0.2">
      <c r="B1" s="114" t="s">
        <v>71</v>
      </c>
      <c r="C1" s="115"/>
      <c r="D1" s="115"/>
      <c r="E1" s="115"/>
      <c r="F1" s="115"/>
      <c r="G1" s="115"/>
      <c r="H1" s="115"/>
      <c r="I1" s="115"/>
    </row>
    <row r="2" spans="1:9" x14ac:dyDescent="0.2">
      <c r="A2" s="53" t="s">
        <v>53</v>
      </c>
      <c r="B2" s="114" t="s">
        <v>77</v>
      </c>
      <c r="C2" s="115"/>
      <c r="D2" s="115"/>
      <c r="E2" s="115"/>
      <c r="F2" s="115"/>
      <c r="G2" s="115"/>
      <c r="H2" s="115"/>
      <c r="I2" s="115"/>
    </row>
    <row r="3" spans="1:9" x14ac:dyDescent="0.2">
      <c r="B3" s="113"/>
    </row>
    <row r="4" spans="1:9" x14ac:dyDescent="0.2">
      <c r="A4" s="53" t="s">
        <v>48</v>
      </c>
    </row>
    <row r="5" spans="1:9" x14ac:dyDescent="0.2">
      <c r="A5" s="53" t="s">
        <v>49</v>
      </c>
    </row>
    <row r="6" spans="1:9" x14ac:dyDescent="0.2">
      <c r="A6" s="53" t="s">
        <v>55</v>
      </c>
    </row>
    <row r="7" spans="1:9" x14ac:dyDescent="0.2">
      <c r="A7" s="53" t="s">
        <v>67</v>
      </c>
    </row>
    <row r="8" spans="1:9" x14ac:dyDescent="0.2">
      <c r="A8" s="53" t="s">
        <v>62</v>
      </c>
    </row>
  </sheetData>
  <sheetProtection algorithmName="SHA-512" hashValue="8f6Zi/iRV1SMkW/SLOHGk+g6WYs2ts9T+PCjMu55n/M8nSRqVMkREW0JbxL1lVSdEIopvFvRugC8l8a0Efs+TA==" saltValue="b2pUZSdWSnWKyzxbnzyF+A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Pred upravou</vt:lpstr>
      <vt:lpstr>Po uprave</vt:lpstr>
      <vt:lpstr>Wrk-Pomocný hárok - NEMAZAT</vt:lpstr>
      <vt:lpstr>Hárok3</vt:lpstr>
    </vt:vector>
  </TitlesOfParts>
  <Company>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kuzma</dc:creator>
  <cp:lastModifiedBy>ZCHODIMRICH</cp:lastModifiedBy>
  <cp:lastPrinted>2015-08-19T15:09:43Z</cp:lastPrinted>
  <dcterms:created xsi:type="dcterms:W3CDTF">2011-04-07T06:49:56Z</dcterms:created>
  <dcterms:modified xsi:type="dcterms:W3CDTF">2018-01-04T16:10:21Z</dcterms:modified>
</cp:coreProperties>
</file>